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ersonal\ASJAD_ARVUTIST\KOV\Andmed\Kuuaruanded\2026\"/>
    </mc:Choice>
  </mc:AlternateContent>
  <xr:revisionPtr revIDLastSave="0" documentId="13_ncr:1_{4140DD3D-3068-46DB-A3A9-90CFB259EC72}" xr6:coauthVersionLast="47" xr6:coauthVersionMax="47" xr10:uidLastSave="{00000000-0000-0000-0000-000000000000}"/>
  <bookViews>
    <workbookView xWindow="-110" yWindow="-110" windowWidth="25820" windowHeight="13900" xr2:uid="{3DF9F4D6-FE01-4259-99D6-D3652599A8DD}"/>
  </bookViews>
  <sheets>
    <sheet name="2026 su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8" i="1" l="1"/>
  <c r="B27" i="1"/>
  <c r="C27" i="1" s="1"/>
  <c r="D27" i="1" s="1"/>
  <c r="E27" i="1" s="1"/>
  <c r="F27" i="1" s="1"/>
  <c r="G27" i="1" s="1"/>
  <c r="H27" i="1" s="1"/>
  <c r="I27" i="1" s="1"/>
  <c r="J27" i="1" s="1"/>
  <c r="K27" i="1" s="1"/>
  <c r="L27" i="1" s="1"/>
  <c r="M27" i="1" s="1"/>
  <c r="N27" i="1" s="1"/>
  <c r="O27" i="1" s="1"/>
  <c r="P27" i="1" s="1"/>
  <c r="Q27" i="1" s="1"/>
  <c r="R27" i="1" s="1"/>
  <c r="S27" i="1" s="1"/>
  <c r="T27" i="1" s="1"/>
  <c r="U27" i="1" s="1"/>
  <c r="V27" i="1" s="1"/>
  <c r="W27" i="1" s="1"/>
  <c r="B47" i="1"/>
  <c r="AB19" i="1"/>
  <c r="AB56" i="1" s="1"/>
  <c r="AA19" i="1"/>
  <c r="AA56" i="1" s="1"/>
  <c r="Z19" i="1"/>
  <c r="Z56" i="1" s="1"/>
  <c r="Y19" i="1"/>
  <c r="Y56" i="1" s="1"/>
  <c r="X19" i="1"/>
  <c r="X56" i="1" s="1"/>
  <c r="W19" i="1"/>
  <c r="V19" i="1"/>
  <c r="V56" i="1" s="1"/>
  <c r="U19" i="1"/>
  <c r="U56" i="1" s="1"/>
  <c r="T19" i="1"/>
  <c r="T56" i="1" s="1"/>
  <c r="S19" i="1"/>
  <c r="S56" i="1" s="1"/>
  <c r="R19" i="1"/>
  <c r="R56" i="1" s="1"/>
  <c r="Q19" i="1"/>
  <c r="Q56" i="1" s="1"/>
  <c r="P19" i="1"/>
  <c r="P56" i="1" s="1"/>
  <c r="O19" i="1"/>
  <c r="O56" i="1" s="1"/>
  <c r="N19" i="1"/>
  <c r="N56" i="1" s="1"/>
  <c r="M19" i="1"/>
  <c r="M56" i="1" s="1"/>
  <c r="L19" i="1"/>
  <c r="L56" i="1" s="1"/>
  <c r="K19" i="1"/>
  <c r="K56" i="1" s="1"/>
  <c r="J19" i="1"/>
  <c r="J56" i="1" s="1"/>
  <c r="I19" i="1"/>
  <c r="I56" i="1" s="1"/>
  <c r="H19" i="1"/>
  <c r="H56" i="1" s="1"/>
  <c r="G19" i="1"/>
  <c r="G56" i="1" s="1"/>
  <c r="F19" i="1"/>
  <c r="F56" i="1" s="1"/>
  <c r="E19" i="1"/>
  <c r="E56" i="1" s="1"/>
  <c r="D19" i="1"/>
  <c r="D56" i="1" s="1"/>
  <c r="C19" i="1"/>
  <c r="C56" i="1" s="1"/>
  <c r="B19" i="1"/>
  <c r="B56" i="1" s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B45" i="1"/>
  <c r="B44" i="1"/>
  <c r="B43" i="1"/>
  <c r="W38" i="1" l="1"/>
  <c r="W48" i="1"/>
  <c r="V48" i="1"/>
  <c r="V38" i="1"/>
  <c r="U38" i="1"/>
  <c r="U48" i="1"/>
  <c r="T38" i="1"/>
  <c r="T48" i="1"/>
  <c r="S38" i="1"/>
  <c r="S48" i="1"/>
  <c r="R48" i="1"/>
  <c r="R38" i="1"/>
  <c r="Q38" i="1"/>
  <c r="Q48" i="1"/>
  <c r="P48" i="1"/>
  <c r="P38" i="1"/>
  <c r="O48" i="1"/>
  <c r="O38" i="1"/>
  <c r="N38" i="1"/>
  <c r="N48" i="1"/>
  <c r="M38" i="1"/>
  <c r="M48" i="1"/>
  <c r="L38" i="1"/>
  <c r="L48" i="1"/>
  <c r="K38" i="1"/>
  <c r="K48" i="1"/>
  <c r="J38" i="1"/>
  <c r="J48" i="1"/>
  <c r="I38" i="1"/>
  <c r="I48" i="1"/>
  <c r="H38" i="1"/>
  <c r="H48" i="1"/>
  <c r="G38" i="1"/>
  <c r="G48" i="1"/>
  <c r="F38" i="1"/>
  <c r="F48" i="1"/>
  <c r="E38" i="1"/>
  <c r="E48" i="1"/>
  <c r="D38" i="1"/>
  <c r="D48" i="1"/>
  <c r="C38" i="1"/>
  <c r="C48" i="1"/>
  <c r="X27" i="1"/>
  <c r="Y27" i="1" s="1"/>
  <c r="Z27" i="1" s="1"/>
  <c r="AA27" i="1" s="1"/>
  <c r="AB27" i="1" s="1"/>
  <c r="AB37" i="1"/>
  <c r="AB47" i="1"/>
  <c r="AA37" i="1"/>
  <c r="AA47" i="1"/>
  <c r="Z47" i="1"/>
  <c r="Z37" i="1"/>
  <c r="Y47" i="1"/>
  <c r="Y37" i="1"/>
  <c r="X47" i="1"/>
  <c r="X37" i="1"/>
  <c r="W37" i="1"/>
  <c r="W47" i="1"/>
  <c r="V37" i="1"/>
  <c r="V47" i="1"/>
  <c r="U37" i="1"/>
  <c r="U47" i="1"/>
  <c r="T47" i="1"/>
  <c r="T37" i="1"/>
  <c r="S47" i="1"/>
  <c r="S37" i="1"/>
  <c r="R37" i="1"/>
  <c r="R47" i="1"/>
  <c r="Q37" i="1"/>
  <c r="Q47" i="1"/>
  <c r="P37" i="1"/>
  <c r="P47" i="1"/>
  <c r="O37" i="1"/>
  <c r="O47" i="1"/>
  <c r="N37" i="1"/>
  <c r="N47" i="1"/>
  <c r="M37" i="1"/>
  <c r="M47" i="1"/>
  <c r="L37" i="1"/>
  <c r="L47" i="1"/>
  <c r="K37" i="1"/>
  <c r="K47" i="1"/>
  <c r="J47" i="1"/>
  <c r="J37" i="1"/>
  <c r="I37" i="1"/>
  <c r="I47" i="1"/>
  <c r="H37" i="1"/>
  <c r="H47" i="1"/>
  <c r="G37" i="1"/>
  <c r="G47" i="1"/>
  <c r="F37" i="1"/>
  <c r="F47" i="1"/>
  <c r="E37" i="1"/>
  <c r="E47" i="1"/>
  <c r="D47" i="1"/>
  <c r="D37" i="1"/>
  <c r="C47" i="1"/>
  <c r="C37" i="1"/>
  <c r="AB53" i="1"/>
  <c r="AB36" i="1"/>
  <c r="AB46" i="1"/>
  <c r="AA36" i="1"/>
  <c r="AA46" i="1"/>
  <c r="AA53" i="1"/>
  <c r="Z36" i="1"/>
  <c r="Z46" i="1"/>
  <c r="Z53" i="1"/>
  <c r="Y53" i="1"/>
  <c r="Y36" i="1"/>
  <c r="Y46" i="1"/>
  <c r="X53" i="1"/>
  <c r="X46" i="1"/>
  <c r="X36" i="1"/>
  <c r="W46" i="1"/>
  <c r="W53" i="1"/>
  <c r="W36" i="1"/>
  <c r="V53" i="1"/>
  <c r="V46" i="1"/>
  <c r="V36" i="1"/>
  <c r="U46" i="1"/>
  <c r="U36" i="1"/>
  <c r="U53" i="1"/>
  <c r="T36" i="1"/>
  <c r="T53" i="1"/>
  <c r="T46" i="1"/>
  <c r="S53" i="1"/>
  <c r="S36" i="1"/>
  <c r="S46" i="1"/>
  <c r="R53" i="1"/>
  <c r="R36" i="1"/>
  <c r="R46" i="1"/>
  <c r="Q53" i="1"/>
  <c r="Q46" i="1"/>
  <c r="Q36" i="1"/>
  <c r="P46" i="1"/>
  <c r="P53" i="1"/>
  <c r="P36" i="1"/>
  <c r="O36" i="1"/>
  <c r="O46" i="1"/>
  <c r="O53" i="1"/>
  <c r="N36" i="1"/>
  <c r="N53" i="1"/>
  <c r="N46" i="1"/>
  <c r="M36" i="1"/>
  <c r="M53" i="1"/>
  <c r="M46" i="1"/>
  <c r="L36" i="1"/>
  <c r="L46" i="1"/>
  <c r="L53" i="1"/>
  <c r="K46" i="1"/>
  <c r="K53" i="1"/>
  <c r="K36" i="1"/>
  <c r="J46" i="1"/>
  <c r="J53" i="1"/>
  <c r="J36" i="1"/>
  <c r="I36" i="1"/>
  <c r="I53" i="1"/>
  <c r="I46" i="1"/>
  <c r="H53" i="1"/>
  <c r="H36" i="1"/>
  <c r="H46" i="1"/>
  <c r="G46" i="1"/>
  <c r="G53" i="1"/>
  <c r="G36" i="1"/>
  <c r="F46" i="1"/>
  <c r="F53" i="1"/>
  <c r="F36" i="1"/>
  <c r="E46" i="1"/>
  <c r="E53" i="1"/>
  <c r="E36" i="1"/>
  <c r="D46" i="1"/>
  <c r="D53" i="1"/>
  <c r="D36" i="1"/>
  <c r="C53" i="1"/>
  <c r="C36" i="1"/>
  <c r="C46" i="1"/>
  <c r="B53" i="1"/>
  <c r="B46" i="1"/>
  <c r="W56" i="1"/>
  <c r="AB51" i="1"/>
  <c r="AB41" i="1"/>
  <c r="AA51" i="1"/>
  <c r="AA41" i="1"/>
  <c r="Z51" i="1"/>
  <c r="Z41" i="1"/>
  <c r="Y41" i="1"/>
  <c r="Y51" i="1"/>
  <c r="X51" i="1"/>
  <c r="X41" i="1"/>
  <c r="W51" i="1"/>
  <c r="W41" i="1"/>
  <c r="V41" i="1"/>
  <c r="V51" i="1"/>
  <c r="U51" i="1"/>
  <c r="U41" i="1"/>
  <c r="T41" i="1"/>
  <c r="T51" i="1"/>
  <c r="S51" i="1"/>
  <c r="S41" i="1"/>
  <c r="R41" i="1"/>
  <c r="R51" i="1"/>
  <c r="Q41" i="1"/>
  <c r="Q51" i="1"/>
  <c r="P41" i="1"/>
  <c r="P51" i="1"/>
  <c r="O41" i="1"/>
  <c r="O51" i="1"/>
  <c r="N41" i="1"/>
  <c r="N51" i="1"/>
  <c r="M41" i="1"/>
  <c r="M51" i="1"/>
  <c r="L51" i="1"/>
  <c r="L41" i="1"/>
  <c r="K51" i="1"/>
  <c r="K41" i="1"/>
  <c r="J51" i="1"/>
  <c r="J41" i="1"/>
  <c r="I51" i="1"/>
  <c r="I41" i="1"/>
  <c r="H51" i="1"/>
  <c r="H41" i="1"/>
  <c r="G51" i="1"/>
  <c r="G41" i="1"/>
  <c r="F51" i="1"/>
  <c r="F41" i="1"/>
  <c r="E51" i="1"/>
  <c r="E41" i="1"/>
  <c r="D41" i="1"/>
  <c r="D51" i="1"/>
  <c r="C51" i="1"/>
  <c r="C41" i="1"/>
  <c r="B51" i="1"/>
  <c r="B41" i="1"/>
  <c r="AB45" i="1"/>
  <c r="AB35" i="1"/>
  <c r="AA45" i="1"/>
  <c r="AA35" i="1"/>
  <c r="Z45" i="1"/>
  <c r="Z35" i="1"/>
  <c r="Y45" i="1"/>
  <c r="Y35" i="1"/>
  <c r="X45" i="1"/>
  <c r="X35" i="1"/>
  <c r="W45" i="1"/>
  <c r="W35" i="1"/>
  <c r="V35" i="1"/>
  <c r="V45" i="1"/>
  <c r="U45" i="1"/>
  <c r="U35" i="1"/>
  <c r="T45" i="1"/>
  <c r="T35" i="1"/>
  <c r="S45" i="1"/>
  <c r="S35" i="1"/>
  <c r="R45" i="1"/>
  <c r="R35" i="1"/>
  <c r="Q45" i="1"/>
  <c r="Q35" i="1"/>
  <c r="P35" i="1"/>
  <c r="P45" i="1"/>
  <c r="O45" i="1"/>
  <c r="O35" i="1"/>
  <c r="N45" i="1"/>
  <c r="N35" i="1"/>
  <c r="M35" i="1"/>
  <c r="M45" i="1"/>
  <c r="L45" i="1"/>
  <c r="L35" i="1"/>
  <c r="K35" i="1"/>
  <c r="K45" i="1"/>
  <c r="J45" i="1"/>
  <c r="J35" i="1"/>
  <c r="I45" i="1"/>
  <c r="I35" i="1"/>
  <c r="H45" i="1"/>
  <c r="H35" i="1"/>
  <c r="G45" i="1"/>
  <c r="G35" i="1"/>
  <c r="F45" i="1"/>
  <c r="F35" i="1"/>
  <c r="E45" i="1"/>
  <c r="E35" i="1"/>
  <c r="D45" i="1"/>
  <c r="D35" i="1"/>
  <c r="C45" i="1"/>
  <c r="C35" i="1"/>
  <c r="AB44" i="1"/>
  <c r="AB34" i="1"/>
  <c r="AA34" i="1"/>
  <c r="AA44" i="1"/>
  <c r="Z44" i="1"/>
  <c r="Z34" i="1"/>
  <c r="Y34" i="1"/>
  <c r="Y44" i="1"/>
  <c r="X34" i="1"/>
  <c r="X44" i="1"/>
  <c r="W34" i="1"/>
  <c r="W44" i="1"/>
  <c r="V34" i="1"/>
  <c r="V44" i="1"/>
  <c r="U44" i="1"/>
  <c r="U34" i="1"/>
  <c r="T34" i="1"/>
  <c r="T44" i="1"/>
  <c r="S44" i="1"/>
  <c r="S34" i="1"/>
  <c r="R44" i="1"/>
  <c r="R34" i="1"/>
  <c r="Q44" i="1"/>
  <c r="Q34" i="1"/>
  <c r="P34" i="1"/>
  <c r="P44" i="1"/>
  <c r="O44" i="1"/>
  <c r="O34" i="1"/>
  <c r="N34" i="1"/>
  <c r="N44" i="1"/>
  <c r="M34" i="1"/>
  <c r="M44" i="1"/>
  <c r="L34" i="1"/>
  <c r="L44" i="1"/>
  <c r="K34" i="1"/>
  <c r="K44" i="1"/>
  <c r="J34" i="1"/>
  <c r="J44" i="1"/>
  <c r="I34" i="1"/>
  <c r="I44" i="1"/>
  <c r="H34" i="1"/>
  <c r="H44" i="1"/>
  <c r="G34" i="1"/>
  <c r="G44" i="1"/>
  <c r="F34" i="1"/>
  <c r="F44" i="1"/>
  <c r="E34" i="1"/>
  <c r="E44" i="1"/>
  <c r="D44" i="1"/>
  <c r="D34" i="1"/>
  <c r="C44" i="1"/>
  <c r="C34" i="1"/>
  <c r="AB43" i="1"/>
  <c r="AB5" i="1"/>
  <c r="AB33" i="1"/>
  <c r="AA43" i="1"/>
  <c r="AA33" i="1"/>
  <c r="AA5" i="1"/>
  <c r="Z5" i="1"/>
  <c r="Z43" i="1"/>
  <c r="Z33" i="1"/>
  <c r="Y5" i="1"/>
  <c r="Y43" i="1"/>
  <c r="Y33" i="1"/>
  <c r="X5" i="1"/>
  <c r="X43" i="1"/>
  <c r="X33" i="1"/>
  <c r="W33" i="1"/>
  <c r="W5" i="1"/>
  <c r="W43" i="1"/>
  <c r="V5" i="1"/>
  <c r="V33" i="1"/>
  <c r="V43" i="1"/>
  <c r="U43" i="1"/>
  <c r="U33" i="1"/>
  <c r="T33" i="1"/>
  <c r="T43" i="1"/>
  <c r="S33" i="1"/>
  <c r="S43" i="1"/>
  <c r="R33" i="1"/>
  <c r="R43" i="1"/>
  <c r="Q33" i="1"/>
  <c r="Q43" i="1"/>
  <c r="P33" i="1"/>
  <c r="P43" i="1"/>
  <c r="O33" i="1"/>
  <c r="O43" i="1"/>
  <c r="N33" i="1"/>
  <c r="N43" i="1"/>
  <c r="M33" i="1"/>
  <c r="M43" i="1"/>
  <c r="L33" i="1"/>
  <c r="L43" i="1"/>
  <c r="K43" i="1"/>
  <c r="K33" i="1"/>
  <c r="J33" i="1"/>
  <c r="J43" i="1"/>
  <c r="I33" i="1"/>
  <c r="I43" i="1"/>
  <c r="H33" i="1"/>
  <c r="H43" i="1"/>
  <c r="G33" i="1"/>
  <c r="G43" i="1"/>
  <c r="F33" i="1"/>
  <c r="F43" i="1"/>
  <c r="E33" i="1"/>
  <c r="E43" i="1"/>
  <c r="D33" i="1"/>
  <c r="D43" i="1"/>
  <c r="C33" i="1"/>
  <c r="C43" i="1"/>
  <c r="AB42" i="1"/>
  <c r="AB52" i="1"/>
  <c r="AB12" i="1"/>
  <c r="AB32" i="1"/>
  <c r="AA32" i="1"/>
  <c r="AA42" i="1"/>
  <c r="AA12" i="1"/>
  <c r="AA52" i="1"/>
  <c r="Z32" i="1"/>
  <c r="Z42" i="1"/>
  <c r="Z52" i="1"/>
  <c r="Z12" i="1"/>
  <c r="Y32" i="1"/>
  <c r="Y42" i="1"/>
  <c r="Y52" i="1"/>
  <c r="Y12" i="1"/>
  <c r="X32" i="1"/>
  <c r="X12" i="1"/>
  <c r="X42" i="1"/>
  <c r="X52" i="1"/>
  <c r="W32" i="1"/>
  <c r="W12" i="1"/>
  <c r="W42" i="1"/>
  <c r="W52" i="1"/>
  <c r="V32" i="1"/>
  <c r="V12" i="1"/>
  <c r="V52" i="1"/>
  <c r="V42" i="1"/>
  <c r="U32" i="1"/>
  <c r="U12" i="1"/>
  <c r="U52" i="1"/>
  <c r="U42" i="1"/>
  <c r="T32" i="1"/>
  <c r="T52" i="1"/>
  <c r="T12" i="1"/>
  <c r="T42" i="1"/>
  <c r="S32" i="1"/>
  <c r="S42" i="1"/>
  <c r="S12" i="1"/>
  <c r="S52" i="1"/>
  <c r="R32" i="1"/>
  <c r="R42" i="1"/>
  <c r="R52" i="1"/>
  <c r="R12" i="1"/>
  <c r="Q32" i="1"/>
  <c r="Q42" i="1"/>
  <c r="Q12" i="1"/>
  <c r="Q52" i="1"/>
  <c r="P32" i="1"/>
  <c r="P42" i="1"/>
  <c r="P52" i="1"/>
  <c r="P12" i="1"/>
  <c r="O32" i="1"/>
  <c r="O42" i="1"/>
  <c r="O52" i="1"/>
  <c r="O12" i="1"/>
  <c r="N42" i="1"/>
  <c r="N52" i="1"/>
  <c r="N32" i="1"/>
  <c r="N12" i="1"/>
  <c r="M32" i="1"/>
  <c r="M42" i="1"/>
  <c r="M52" i="1"/>
  <c r="M12" i="1"/>
  <c r="L32" i="1"/>
  <c r="L42" i="1"/>
  <c r="L52" i="1"/>
  <c r="L12" i="1"/>
  <c r="K32" i="1"/>
  <c r="K52" i="1"/>
  <c r="K12" i="1"/>
  <c r="K42" i="1"/>
  <c r="J52" i="1"/>
  <c r="J12" i="1"/>
  <c r="J32" i="1"/>
  <c r="J42" i="1"/>
  <c r="I32" i="1"/>
  <c r="I12" i="1"/>
  <c r="I52" i="1"/>
  <c r="I42" i="1"/>
  <c r="H32" i="1"/>
  <c r="H52" i="1"/>
  <c r="H12" i="1"/>
  <c r="H42" i="1"/>
  <c r="G32" i="1"/>
  <c r="G52" i="1"/>
  <c r="G12" i="1"/>
  <c r="G42" i="1"/>
  <c r="F12" i="1"/>
  <c r="F52" i="1"/>
  <c r="F32" i="1"/>
  <c r="F42" i="1"/>
  <c r="E12" i="1"/>
  <c r="E42" i="1"/>
  <c r="E52" i="1"/>
  <c r="E32" i="1"/>
  <c r="D42" i="1"/>
  <c r="D12" i="1"/>
  <c r="D52" i="1"/>
  <c r="D32" i="1"/>
  <c r="C12" i="1"/>
  <c r="C52" i="1"/>
  <c r="C42" i="1"/>
  <c r="C32" i="1"/>
  <c r="B12" i="1"/>
  <c r="B42" i="1"/>
  <c r="B52" i="1"/>
  <c r="AB16" i="1" l="1"/>
  <c r="AB54" i="1"/>
  <c r="AA16" i="1"/>
  <c r="AA54" i="1"/>
  <c r="Z16" i="1"/>
  <c r="Z54" i="1"/>
  <c r="Y16" i="1"/>
  <c r="Y54" i="1"/>
  <c r="X16" i="1"/>
  <c r="X54" i="1"/>
  <c r="W16" i="1"/>
  <c r="W54" i="1"/>
  <c r="V16" i="1"/>
  <c r="V54" i="1"/>
  <c r="U16" i="1"/>
  <c r="U54" i="1"/>
  <c r="T16" i="1"/>
  <c r="T54" i="1"/>
  <c r="S16" i="1"/>
  <c r="S54" i="1"/>
  <c r="R16" i="1"/>
  <c r="R54" i="1"/>
  <c r="Q16" i="1"/>
  <c r="Q54" i="1"/>
  <c r="P16" i="1"/>
  <c r="P54" i="1"/>
  <c r="O16" i="1"/>
  <c r="O54" i="1"/>
  <c r="N16" i="1"/>
  <c r="N54" i="1"/>
  <c r="M16" i="1"/>
  <c r="M54" i="1"/>
  <c r="L16" i="1"/>
  <c r="L54" i="1"/>
  <c r="K16" i="1"/>
  <c r="K54" i="1"/>
  <c r="J16" i="1"/>
  <c r="J54" i="1"/>
  <c r="I16" i="1"/>
  <c r="I54" i="1"/>
  <c r="H16" i="1"/>
  <c r="H54" i="1"/>
  <c r="G16" i="1"/>
  <c r="G54" i="1"/>
  <c r="F16" i="1"/>
  <c r="F54" i="1"/>
  <c r="E16" i="1"/>
  <c r="E54" i="1"/>
  <c r="D16" i="1"/>
  <c r="D54" i="1"/>
  <c r="C16" i="1"/>
  <c r="C54" i="1"/>
  <c r="B16" i="1"/>
  <c r="B54" i="1"/>
</calcChain>
</file>

<file path=xl/sharedStrings.xml><?xml version="1.0" encoding="utf-8"?>
<sst xmlns="http://schemas.openxmlformats.org/spreadsheetml/2006/main" count="56" uniqueCount="45">
  <si>
    <t>KOV eelarve näitajad (mln eurot)</t>
  </si>
  <si>
    <t>Põhitegevuse tulud</t>
  </si>
  <si>
    <t>Tulumaks</t>
  </si>
  <si>
    <t>sh pensionitulult</t>
  </si>
  <si>
    <t>sh muult tulult</t>
  </si>
  <si>
    <t>Tasandusfond</t>
  </si>
  <si>
    <t>Toetusfond</t>
  </si>
  <si>
    <t>Põhitegevuse kulud</t>
  </si>
  <si>
    <t>Tööjõukulud</t>
  </si>
  <si>
    <t>Majandamiskulud</t>
  </si>
  <si>
    <t>Antud toetused</t>
  </si>
  <si>
    <t>Põhitegevuse tulem</t>
  </si>
  <si>
    <t>Investeerimistegevus</t>
  </si>
  <si>
    <t>Põhivara soetus km-ga</t>
  </si>
  <si>
    <t>Saadud toetus põhivara soetuseks</t>
  </si>
  <si>
    <t>Eelarve tulem</t>
  </si>
  <si>
    <t>Sissetulekud kokku</t>
  </si>
  <si>
    <t>Netovõlakoormus</t>
  </si>
  <si>
    <t>Võlakohustused</t>
  </si>
  <si>
    <t>Likviidne vara</t>
  </si>
  <si>
    <t>Makronäitajad</t>
  </si>
  <si>
    <t>SKP (mld eurot)</t>
  </si>
  <si>
    <t>Eesti keskmine palk (eurot)</t>
  </si>
  <si>
    <t>THI %</t>
  </si>
  <si>
    <t>THI, 2003=1</t>
  </si>
  <si>
    <t>KOV sektor tasakaal (mln eurot)</t>
  </si>
  <si>
    <t>KOV keskmine palk (eurot)</t>
  </si>
  <si>
    <t>Aastane kasv</t>
  </si>
  <si>
    <t>SKP</t>
  </si>
  <si>
    <t>Eesti keskmine palk</t>
  </si>
  <si>
    <t>KOV keskmine palk</t>
  </si>
  <si>
    <t>Kummulatiivne kasv</t>
  </si>
  <si>
    <t>Sissetulekud</t>
  </si>
  <si>
    <t>Suhtarvud</t>
  </si>
  <si>
    <t>Sissetulekud SKP-st</t>
  </si>
  <si>
    <t>Põhitegevuse tulud SKP-st</t>
  </si>
  <si>
    <t>KOV sektor tasakaal SKP-st</t>
  </si>
  <si>
    <t>Põhitegevuse tulem põhitegevuse tuludest</t>
  </si>
  <si>
    <t>Põhivara soetus põhitegevuse tuludest</t>
  </si>
  <si>
    <t>Netovõlakoormus põhitegevuse tuludest</t>
  </si>
  <si>
    <t>KOV sissetulekute, põhitegevuse tulude ja kulude muutus võrreldes SKP-ga</t>
  </si>
  <si>
    <t>KOV töötajate keskmise palga muutus võrreldes Eesti keskmise palga muutusega</t>
  </si>
  <si>
    <t>sissetulekud</t>
  </si>
  <si>
    <t>väljaminekud, v.a laenude tagasimaksed</t>
  </si>
  <si>
    <t>KOV sektori tasakaal % SKP-st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</si>
</sst>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/>
    <xf numFmtId="1" fontId="1" fillId="0" borderId="0" xfId="0" applyNumberFormat="1" applyFont="1"/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165" fontId="0" fillId="0" borderId="0" xfId="1" applyNumberFormat="1" applyFont="1"/>
    <xf numFmtId="9" fontId="0" fillId="0" borderId="0" xfId="1" applyFont="1"/>
    <xf numFmtId="0" fontId="2" fillId="0" borderId="0" xfId="0" applyFont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5"/>
          <c:order val="0"/>
          <c:tx>
            <c:strRef>
              <c:f>'2026 suvi'!$A$46</c:f>
              <c:strCache>
                <c:ptCount val="1"/>
                <c:pt idx="0">
                  <c:v>SKP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'2026 suvi'!$B$40:$AB$40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suvi'!$B$46:$AB$46</c:f>
              <c:numCache>
                <c:formatCode>0%</c:formatCode>
                <c:ptCount val="27"/>
                <c:pt idx="0">
                  <c:v>0</c:v>
                </c:pt>
                <c:pt idx="1">
                  <c:v>0.15959348379336036</c:v>
                </c:pt>
                <c:pt idx="2">
                  <c:v>0.38708968887834172</c:v>
                </c:pt>
                <c:pt idx="3">
                  <c:v>0.6774079707535825</c:v>
                </c:pt>
                <c:pt idx="4">
                  <c:v>0.70191060162189145</c:v>
                </c:pt>
                <c:pt idx="5">
                  <c:v>0.45370926859406069</c:v>
                </c:pt>
                <c:pt idx="6">
                  <c:v>0.52032738557973213</c:v>
                </c:pt>
                <c:pt idx="7">
                  <c:v>0.72143928545125746</c:v>
                </c:pt>
                <c:pt idx="8">
                  <c:v>0.84638850928373288</c:v>
                </c:pt>
                <c:pt idx="9">
                  <c:v>0.94690314476731352</c:v>
                </c:pt>
                <c:pt idx="10">
                  <c:v>1.0641872028509942</c:v>
                </c:pt>
                <c:pt idx="11">
                  <c:v>1.125788135315827</c:v>
                </c:pt>
                <c:pt idx="12">
                  <c:v>1.2433459080382643</c:v>
                </c:pt>
                <c:pt idx="13">
                  <c:v>1.4379106895902716</c:v>
                </c:pt>
                <c:pt idx="14">
                  <c:v>1.6525739957284196</c:v>
                </c:pt>
                <c:pt idx="15">
                  <c:v>1.8590746544683849</c:v>
                </c:pt>
                <c:pt idx="16">
                  <c:v>1.849694770177492</c:v>
                </c:pt>
                <c:pt idx="17">
                  <c:v>2.2173207695392092</c:v>
                </c:pt>
                <c:pt idx="18">
                  <c:v>2.7276908095545944</c:v>
                </c:pt>
                <c:pt idx="19">
                  <c:v>2.9031263553267923</c:v>
                </c:pt>
                <c:pt idx="20">
                  <c:v>3.0795950181255778</c:v>
                </c:pt>
                <c:pt idx="21">
                  <c:v>3.2833338788736777</c:v>
                </c:pt>
                <c:pt idx="22">
                  <c:v>3.5390682764968959</c:v>
                </c:pt>
                <c:pt idx="23">
                  <c:v>3.7729507874727801</c:v>
                </c:pt>
                <c:pt idx="24">
                  <c:v>3.9971973804857859</c:v>
                </c:pt>
                <c:pt idx="25">
                  <c:v>4.2237345237834782</c:v>
                </c:pt>
                <c:pt idx="26">
                  <c:v>4.4541902526905135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92-4991-BCD9-3BD96C5C551D}"/>
            </c:ext>
          </c:extLst>
        </c:ser>
        <c:ser>
          <c:idx val="0"/>
          <c:order val="1"/>
          <c:tx>
            <c:strRef>
              <c:f>'2026 suvi'!$A$41</c:f>
              <c:strCache>
                <c:ptCount val="1"/>
                <c:pt idx="0">
                  <c:v>Sissetulekud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'2026 suvi'!$B$40:$AB$40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suvi'!$B$41:$AB$41</c:f>
              <c:numCache>
                <c:formatCode>0%</c:formatCode>
                <c:ptCount val="27"/>
                <c:pt idx="0">
                  <c:v>0</c:v>
                </c:pt>
                <c:pt idx="1">
                  <c:v>0.19144333753013432</c:v>
                </c:pt>
                <c:pt idx="2">
                  <c:v>0.41436480723427827</c:v>
                </c:pt>
                <c:pt idx="3">
                  <c:v>0.54012681018503272</c:v>
                </c:pt>
                <c:pt idx="4">
                  <c:v>0.71730799856322691</c:v>
                </c:pt>
                <c:pt idx="5">
                  <c:v>0.52667059947873884</c:v>
                </c:pt>
                <c:pt idx="6">
                  <c:v>0.48107484797800981</c:v>
                </c:pt>
                <c:pt idx="7">
                  <c:v>0.56791110474579276</c:v>
                </c:pt>
                <c:pt idx="8">
                  <c:v>0.66491896965602715</c:v>
                </c:pt>
                <c:pt idx="9">
                  <c:v>0.76078891971324758</c:v>
                </c:pt>
                <c:pt idx="10">
                  <c:v>0.75325152713793364</c:v>
                </c:pt>
                <c:pt idx="11">
                  <c:v>0.87280938490553628</c:v>
                </c:pt>
                <c:pt idx="12">
                  <c:v>0.95955147742408831</c:v>
                </c:pt>
                <c:pt idx="13">
                  <c:v>1.1717869563729</c:v>
                </c:pt>
                <c:pt idx="14">
                  <c:v>1.485675334770677</c:v>
                </c:pt>
                <c:pt idx="15">
                  <c:v>1.7056683408396855</c:v>
                </c:pt>
                <c:pt idx="16">
                  <c:v>1.8016752636615383</c:v>
                </c:pt>
                <c:pt idx="17">
                  <c:v>1.9867700701477449</c:v>
                </c:pt>
                <c:pt idx="18">
                  <c:v>2.2730333922250989</c:v>
                </c:pt>
                <c:pt idx="19">
                  <c:v>2.7165955268580073</c:v>
                </c:pt>
                <c:pt idx="20">
                  <c:v>2.7971558883298613</c:v>
                </c:pt>
                <c:pt idx="21">
                  <c:v>3.0312505826735334</c:v>
                </c:pt>
                <c:pt idx="22">
                  <c:v>3.2200188740409867</c:v>
                </c:pt>
                <c:pt idx="23">
                  <c:v>3.3606518017779123</c:v>
                </c:pt>
                <c:pt idx="24">
                  <c:v>3.5710320343970361</c:v>
                </c:pt>
                <c:pt idx="25">
                  <c:v>3.716689056640984</c:v>
                </c:pt>
                <c:pt idx="26">
                  <c:v>3.8193164675673668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92-4991-BCD9-3BD96C5C551D}"/>
            </c:ext>
          </c:extLst>
        </c:ser>
        <c:ser>
          <c:idx val="1"/>
          <c:order val="2"/>
          <c:tx>
            <c:strRef>
              <c:f>'2026 suvi'!$A$42</c:f>
              <c:strCache>
                <c:ptCount val="1"/>
                <c:pt idx="0">
                  <c:v>Põhitegevuse tulud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'2026 suvi'!$B$40:$AB$40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suvi'!$B$42:$AB$42</c:f>
              <c:numCache>
                <c:formatCode>0%</c:formatCode>
                <c:ptCount val="27"/>
                <c:pt idx="0">
                  <c:v>0</c:v>
                </c:pt>
                <c:pt idx="1">
                  <c:v>0.1578383176723579</c:v>
                </c:pt>
                <c:pt idx="2">
                  <c:v>0.3184681881730298</c:v>
                </c:pt>
                <c:pt idx="3">
                  <c:v>0.56953765987188332</c:v>
                </c:pt>
                <c:pt idx="4">
                  <c:v>0.78492695081103836</c:v>
                </c:pt>
                <c:pt idx="5">
                  <c:v>0.57059134734181005</c:v>
                </c:pt>
                <c:pt idx="6">
                  <c:v>0.54239974952637215</c:v>
                </c:pt>
                <c:pt idx="7">
                  <c:v>0.63303206512884613</c:v>
                </c:pt>
                <c:pt idx="8">
                  <c:v>0.66889589429342178</c:v>
                </c:pt>
                <c:pt idx="9">
                  <c:v>0.77420186193278551</c:v>
                </c:pt>
                <c:pt idx="10">
                  <c:v>0.86475221038932948</c:v>
                </c:pt>
                <c:pt idx="11">
                  <c:v>1.0182140560230617</c:v>
                </c:pt>
                <c:pt idx="12">
                  <c:v>1.1569578310407174</c:v>
                </c:pt>
                <c:pt idx="13">
                  <c:v>1.3367076089207366</c:v>
                </c:pt>
                <c:pt idx="14">
                  <c:v>1.648051185692585</c:v>
                </c:pt>
                <c:pt idx="15">
                  <c:v>1.854033294990991</c:v>
                </c:pt>
                <c:pt idx="16">
                  <c:v>1.9915785408625837</c:v>
                </c:pt>
                <c:pt idx="17">
                  <c:v>2.0994076762302196</c:v>
                </c:pt>
                <c:pt idx="18">
                  <c:v>2.49995189021974</c:v>
                </c:pt>
                <c:pt idx="19">
                  <c:v>2.8973229227722808</c:v>
                </c:pt>
                <c:pt idx="20">
                  <c:v>3.1394852836761808</c:v>
                </c:pt>
                <c:pt idx="21">
                  <c:v>3.3149036292406828</c:v>
                </c:pt>
                <c:pt idx="22">
                  <c:v>3.5295883988663217</c:v>
                </c:pt>
                <c:pt idx="23">
                  <c:v>3.7095112449240588</c:v>
                </c:pt>
                <c:pt idx="24">
                  <c:v>3.901958085591624</c:v>
                </c:pt>
                <c:pt idx="25">
                  <c:v>4.0825808618961394</c:v>
                </c:pt>
                <c:pt idx="26">
                  <c:v>4.268639989631942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92-4991-BCD9-3BD96C5C551D}"/>
            </c:ext>
          </c:extLst>
        </c:ser>
        <c:ser>
          <c:idx val="3"/>
          <c:order val="3"/>
          <c:tx>
            <c:strRef>
              <c:f>'2026 suvi'!$A$44</c:f>
              <c:strCache>
                <c:ptCount val="1"/>
                <c:pt idx="0">
                  <c:v>Põhitegevuse kulud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'2026 suvi'!$B$40:$AB$40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suvi'!$B$44:$AB$44</c:f>
              <c:numCache>
                <c:formatCode>0%</c:formatCode>
                <c:ptCount val="27"/>
                <c:pt idx="0">
                  <c:v>0</c:v>
                </c:pt>
                <c:pt idx="1">
                  <c:v>0.12591708175983474</c:v>
                </c:pt>
                <c:pt idx="2">
                  <c:v>0.23658121400116028</c:v>
                </c:pt>
                <c:pt idx="3">
                  <c:v>0.42959959904227074</c:v>
                </c:pt>
                <c:pt idx="4">
                  <c:v>0.68416198816076235</c:v>
                </c:pt>
                <c:pt idx="5">
                  <c:v>0.57411590008570501</c:v>
                </c:pt>
                <c:pt idx="6">
                  <c:v>0.49401749576359366</c:v>
                </c:pt>
                <c:pt idx="7">
                  <c:v>0.56508002966117576</c:v>
                </c:pt>
                <c:pt idx="8">
                  <c:v>0.61067110519600321</c:v>
                </c:pt>
                <c:pt idx="9">
                  <c:v>0.70541323564692693</c:v>
                </c:pt>
                <c:pt idx="10">
                  <c:v>0.79549754556877628</c:v>
                </c:pt>
                <c:pt idx="11">
                  <c:v>0.89816204645190312</c:v>
                </c:pt>
                <c:pt idx="12">
                  <c:v>1.0187498175884309</c:v>
                </c:pt>
                <c:pt idx="13">
                  <c:v>1.1771549157620478</c:v>
                </c:pt>
                <c:pt idx="14">
                  <c:v>1.4092263538086227</c:v>
                </c:pt>
                <c:pt idx="15">
                  <c:v>1.6260847535053813</c:v>
                </c:pt>
                <c:pt idx="16">
                  <c:v>1.6758541983771207</c:v>
                </c:pt>
                <c:pt idx="17">
                  <c:v>1.8932646364479369</c:v>
                </c:pt>
                <c:pt idx="18">
                  <c:v>2.3381164543463764</c:v>
                </c:pt>
                <c:pt idx="19">
                  <c:v>2.8232520267329946</c:v>
                </c:pt>
                <c:pt idx="20">
                  <c:v>2.999613485340856</c:v>
                </c:pt>
                <c:pt idx="21">
                  <c:v>3.1431030246612304</c:v>
                </c:pt>
                <c:pt idx="22">
                  <c:v>3.3934742096074109</c:v>
                </c:pt>
                <c:pt idx="23">
                  <c:v>3.5696174411460584</c:v>
                </c:pt>
                <c:pt idx="24">
                  <c:v>3.7472044696645312</c:v>
                </c:pt>
                <c:pt idx="25">
                  <c:v>3.9262352951628285</c:v>
                </c:pt>
                <c:pt idx="26">
                  <c:v>4.1067099176409512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92-4991-BCD9-3BD96C5C5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2595328"/>
        <c:axId val="1958498240"/>
      </c:lineChart>
      <c:catAx>
        <c:axId val="204259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958498240"/>
        <c:crosses val="autoZero"/>
        <c:auto val="1"/>
        <c:lblAlgn val="ctr"/>
        <c:lblOffset val="100"/>
        <c:noMultiLvlLbl val="0"/>
      </c:catAx>
      <c:valAx>
        <c:axId val="195849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2042595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'2026 suvi'!$A$47</c:f>
              <c:strCache>
                <c:ptCount val="1"/>
                <c:pt idx="0">
                  <c:v>Eesti keskmine palk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'2026 suvi'!$B$40:$AB$40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suvi'!$B$47:$AB$47</c:f>
              <c:numCache>
                <c:formatCode>0%</c:formatCode>
                <c:ptCount val="27"/>
                <c:pt idx="0">
                  <c:v>0</c:v>
                </c:pt>
                <c:pt idx="1">
                  <c:v>0.10729613733905574</c:v>
                </c:pt>
                <c:pt idx="2">
                  <c:v>0.28969957081545061</c:v>
                </c:pt>
                <c:pt idx="3">
                  <c:v>0.55579399141630903</c:v>
                </c:pt>
                <c:pt idx="4">
                  <c:v>0.77038626609442051</c:v>
                </c:pt>
                <c:pt idx="5">
                  <c:v>0.68240343347639487</c:v>
                </c:pt>
                <c:pt idx="6">
                  <c:v>0.6995708154506437</c:v>
                </c:pt>
                <c:pt idx="7">
                  <c:v>0.79193468388416366</c:v>
                </c:pt>
                <c:pt idx="8">
                  <c:v>0.90343347639484972</c:v>
                </c:pt>
                <c:pt idx="9">
                  <c:v>1.0348605150214589</c:v>
                </c:pt>
                <c:pt idx="10">
                  <c:v>1.1566523605150216</c:v>
                </c:pt>
                <c:pt idx="11">
                  <c:v>1.2854077253218885</c:v>
                </c:pt>
                <c:pt idx="12">
                  <c:v>1.459227467811159</c:v>
                </c:pt>
                <c:pt idx="13">
                  <c:v>1.6201716738197427</c:v>
                </c:pt>
                <c:pt idx="14">
                  <c:v>1.811158798283262</c:v>
                </c:pt>
                <c:pt idx="15">
                  <c:v>2.0193133047210301</c:v>
                </c:pt>
                <c:pt idx="16">
                  <c:v>2.107296137339056</c:v>
                </c:pt>
                <c:pt idx="17">
                  <c:v>2.1614806866952789</c:v>
                </c:pt>
                <c:pt idx="18">
                  <c:v>2.5289699570815452</c:v>
                </c:pt>
                <c:pt idx="19">
                  <c:v>2.9318669527896994</c:v>
                </c:pt>
                <c:pt idx="20">
                  <c:v>3.25</c:v>
                </c:pt>
                <c:pt idx="21">
                  <c:v>3.4887339055793989</c:v>
                </c:pt>
                <c:pt idx="22">
                  <c:v>3.7393594420600866</c:v>
                </c:pt>
                <c:pt idx="23">
                  <c:v>3.9619708358369099</c:v>
                </c:pt>
                <c:pt idx="24">
                  <c:v>4.1815002081931336</c:v>
                </c:pt>
                <c:pt idx="25">
                  <c:v>4.4043047171454379</c:v>
                </c:pt>
                <c:pt idx="26">
                  <c:v>4.6312855152655468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26-4577-A4C7-6DE24C7D989E}"/>
            </c:ext>
          </c:extLst>
        </c:ser>
        <c:ser>
          <c:idx val="2"/>
          <c:order val="1"/>
          <c:tx>
            <c:strRef>
              <c:f>'2026 suvi'!$A$48</c:f>
              <c:strCache>
                <c:ptCount val="1"/>
                <c:pt idx="0">
                  <c:v>KOV keskmine palk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'2026 suvi'!$B$40:$AB$40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suvi'!$B$48:$AB$48</c:f>
              <c:numCache>
                <c:formatCode>0%</c:formatCode>
                <c:ptCount val="27"/>
                <c:pt idx="0">
                  <c:v>0</c:v>
                </c:pt>
                <c:pt idx="1">
                  <c:v>8.5931853381517875E-2</c:v>
                </c:pt>
                <c:pt idx="2">
                  <c:v>0.19775425916365519</c:v>
                </c:pt>
                <c:pt idx="3">
                  <c:v>0.43939081053175033</c:v>
                </c:pt>
                <c:pt idx="4">
                  <c:v>0.7301497160557564</c:v>
                </c:pt>
                <c:pt idx="5">
                  <c:v>0.64437274135260725</c:v>
                </c:pt>
                <c:pt idx="6">
                  <c:v>0.58151781104801237</c:v>
                </c:pt>
                <c:pt idx="7">
                  <c:v>0.62527103768714509</c:v>
                </c:pt>
                <c:pt idx="8">
                  <c:v>0.6755291688177596</c:v>
                </c:pt>
                <c:pt idx="9">
                  <c:v>0.83838409912235434</c:v>
                </c:pt>
                <c:pt idx="10">
                  <c:v>0.98004646360351089</c:v>
                </c:pt>
                <c:pt idx="11">
                  <c:v>1.1637067630356221</c:v>
                </c:pt>
                <c:pt idx="12">
                  <c:v>1.3282137325761489</c:v>
                </c:pt>
                <c:pt idx="13">
                  <c:v>1.5160041300980902</c:v>
                </c:pt>
                <c:pt idx="14">
                  <c:v>1.839494062983996</c:v>
                </c:pt>
                <c:pt idx="15">
                  <c:v>2.1148941662364482</c:v>
                </c:pt>
                <c:pt idx="16">
                  <c:v>2.2545172947857512</c:v>
                </c:pt>
                <c:pt idx="17">
                  <c:v>2.3448115642746514</c:v>
                </c:pt>
                <c:pt idx="18">
                  <c:v>2.6296076406814661</c:v>
                </c:pt>
                <c:pt idx="19">
                  <c:v>3.3373515745998965</c:v>
                </c:pt>
                <c:pt idx="20">
                  <c:v>3.609447599380486</c:v>
                </c:pt>
                <c:pt idx="21">
                  <c:v>3.7248838409912244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26-4577-A4C7-6DE24C7D9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7782271"/>
        <c:axId val="1295433983"/>
      </c:lineChart>
      <c:catAx>
        <c:axId val="1237782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95433983"/>
        <c:crosses val="autoZero"/>
        <c:auto val="1"/>
        <c:lblAlgn val="ctr"/>
        <c:lblOffset val="100"/>
        <c:noMultiLvlLbl val="0"/>
      </c:catAx>
      <c:valAx>
        <c:axId val="1295433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37782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'2026 suvi'!$A$116</c:f>
              <c:strCache>
                <c:ptCount val="1"/>
                <c:pt idx="0">
                  <c:v>sissetulekud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'2026 suvi'!$B$115:$AB$115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suvi'!$B$116:$AB$116</c:f>
              <c:numCache>
                <c:formatCode>0.0%</c:formatCode>
                <c:ptCount val="27"/>
                <c:pt idx="0">
                  <c:v>8.5815932119096869E-2</c:v>
                </c:pt>
                <c:pt idx="1">
                  <c:v>8.8172986487268221E-2</c:v>
                </c:pt>
                <c:pt idx="2">
                  <c:v>8.7503378665733753E-2</c:v>
                </c:pt>
                <c:pt idx="3">
                  <c:v>7.8792649195689235E-2</c:v>
                </c:pt>
                <c:pt idx="4">
                  <c:v>8.6592319533024029E-2</c:v>
                </c:pt>
                <c:pt idx="5">
                  <c:v>9.0123013840171684E-2</c:v>
                </c:pt>
                <c:pt idx="6">
                  <c:v>8.3600295451441098E-2</c:v>
                </c:pt>
                <c:pt idx="7">
                  <c:v>7.8162357552082812E-2</c:v>
                </c:pt>
                <c:pt idx="8">
                  <c:v>7.7381641277232752E-2</c:v>
                </c:pt>
                <c:pt idx="9">
                  <c:v>7.7612357253770484E-2</c:v>
                </c:pt>
                <c:pt idx="10">
                  <c:v>7.2889180706461706E-2</c:v>
                </c:pt>
                <c:pt idx="11">
                  <c:v>7.5603434028567229E-2</c:v>
                </c:pt>
                <c:pt idx="12">
                  <c:v>7.4959789289718956E-2</c:v>
                </c:pt>
                <c:pt idx="13">
                  <c:v>7.644821560569956E-2</c:v>
                </c:pt>
                <c:pt idx="14">
                  <c:v>8.0416435561194183E-2</c:v>
                </c:pt>
                <c:pt idx="15">
                  <c:v>8.121139834925406E-2</c:v>
                </c:pt>
                <c:pt idx="16">
                  <c:v>8.4369868928508576E-2</c:v>
                </c:pt>
                <c:pt idx="17">
                  <c:v>7.9666429291680052E-2</c:v>
                </c:pt>
                <c:pt idx="18">
                  <c:v>7.5349170776394775E-2</c:v>
                </c:pt>
                <c:pt idx="19">
                  <c:v>8.1714779489961475E-2</c:v>
                </c:pt>
                <c:pt idx="20">
                  <c:v>7.9874710727601411E-2</c:v>
                </c:pt>
                <c:pt idx="21">
                  <c:v>8.0765482248315798E-2</c:v>
                </c:pt>
                <c:pt idx="22">
                  <c:v>7.9783962517413487E-2</c:v>
                </c:pt>
                <c:pt idx="23">
                  <c:v>7.8402945196619611E-2</c:v>
                </c:pt>
                <c:pt idx="24">
                  <c:v>7.8497474666470016E-2</c:v>
                </c:pt>
                <c:pt idx="25">
                  <c:v>7.7486148285043896E-2</c:v>
                </c:pt>
                <c:pt idx="26">
                  <c:v>7.582686259196654E-2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F4-4D1B-829A-6E6D36CCCD72}"/>
            </c:ext>
          </c:extLst>
        </c:ser>
        <c:ser>
          <c:idx val="1"/>
          <c:order val="1"/>
          <c:tx>
            <c:strRef>
              <c:f>'2026 suvi'!$A$117</c:f>
              <c:strCache>
                <c:ptCount val="1"/>
                <c:pt idx="0">
                  <c:v>väljaminekud, v.a laenude tagasimaksed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'2026 suvi'!$B$115:$AB$115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suvi'!$B$117:$AB$117</c:f>
              <c:numCache>
                <c:formatCode>0.0%</c:formatCode>
                <c:ptCount val="27"/>
                <c:pt idx="0">
                  <c:v>8.5500986781216495E-2</c:v>
                </c:pt>
                <c:pt idx="1">
                  <c:v>8.5181630753088045E-2</c:v>
                </c:pt>
                <c:pt idx="2">
                  <c:v>8.6922064863477824E-2</c:v>
                </c:pt>
                <c:pt idx="3">
                  <c:v>8.27671539895901E-2</c:v>
                </c:pt>
                <c:pt idx="4">
                  <c:v>9.5425755381120442E-2</c:v>
                </c:pt>
                <c:pt idx="5">
                  <c:v>9.5721072925633324E-2</c:v>
                </c:pt>
                <c:pt idx="6">
                  <c:v>8.1489246359305489E-2</c:v>
                </c:pt>
                <c:pt idx="7">
                  <c:v>7.5908143777522488E-2</c:v>
                </c:pt>
                <c:pt idx="8">
                  <c:v>7.8455637626257138E-2</c:v>
                </c:pt>
                <c:pt idx="9">
                  <c:v>8.0644069310524036E-2</c:v>
                </c:pt>
                <c:pt idx="10">
                  <c:v>7.3843457436883198E-2</c:v>
                </c:pt>
                <c:pt idx="11">
                  <c:v>7.3271374331369446E-2</c:v>
                </c:pt>
                <c:pt idx="12">
                  <c:v>7.4364418028544071E-2</c:v>
                </c:pt>
                <c:pt idx="13">
                  <c:v>7.8837403177866597E-2</c:v>
                </c:pt>
                <c:pt idx="14">
                  <c:v>7.9517993057280092E-2</c:v>
                </c:pt>
                <c:pt idx="15">
                  <c:v>8.1892390499803444E-2</c:v>
                </c:pt>
                <c:pt idx="16">
                  <c:v>8.4920813282817614E-2</c:v>
                </c:pt>
                <c:pt idx="17">
                  <c:v>8.3990031003424115E-2</c:v>
                </c:pt>
                <c:pt idx="18">
                  <c:v>7.8082121093329807E-2</c:v>
                </c:pt>
                <c:pt idx="19">
                  <c:v>8.4465657438433581E-2</c:v>
                </c:pt>
                <c:pt idx="20">
                  <c:v>8.3452371549603721E-2</c:v>
                </c:pt>
                <c:pt idx="21">
                  <c:v>8.2015121419275139E-2</c:v>
                </c:pt>
                <c:pt idx="22">
                  <c:v>8.0736863478190354E-2</c:v>
                </c:pt>
                <c:pt idx="23">
                  <c:v>7.9635224157040996E-2</c:v>
                </c:pt>
                <c:pt idx="24">
                  <c:v>7.9500467250020315E-2</c:v>
                </c:pt>
                <c:pt idx="25">
                  <c:v>7.9722361202117523E-2</c:v>
                </c:pt>
                <c:pt idx="26">
                  <c:v>7.7360953747492578E-2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F4-4D1B-829A-6E6D36CCC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8441439"/>
        <c:axId val="270128111"/>
      </c:lineChart>
      <c:catAx>
        <c:axId val="628441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270128111"/>
        <c:crosses val="autoZero"/>
        <c:auto val="1"/>
        <c:lblAlgn val="ctr"/>
        <c:lblOffset val="100"/>
        <c:noMultiLvlLbl val="0"/>
      </c:catAx>
      <c:valAx>
        <c:axId val="270128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628441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'2026 suvi'!$B$1:$AB$1</c:f>
              <c:numCache>
                <c:formatCode>General</c:formatCode>
                <c:ptCount val="2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  <c:pt idx="22">
                  <c:v>2026</c:v>
                </c:pt>
                <c:pt idx="23">
                  <c:v>2027</c:v>
                </c:pt>
                <c:pt idx="24">
                  <c:v>2028</c:v>
                </c:pt>
                <c:pt idx="25">
                  <c:v>2029</c:v>
                </c:pt>
                <c:pt idx="26">
                  <c:v>2030</c:v>
                </c:pt>
              </c:numCache>
            </c:numRef>
          </c:cat>
          <c:val>
            <c:numRef>
              <c:f>'2026 suvi'!$B$53:$AB$53</c:f>
              <c:numCache>
                <c:formatCode>0.0%</c:formatCode>
                <c:ptCount val="27"/>
                <c:pt idx="0">
                  <c:v>3.1494533788035582E-4</c:v>
                </c:pt>
                <c:pt idx="1">
                  <c:v>1.9050527429882518E-3</c:v>
                </c:pt>
                <c:pt idx="2">
                  <c:v>-1.3455881243860147E-3</c:v>
                </c:pt>
                <c:pt idx="3">
                  <c:v>-4.6327108165100462E-3</c:v>
                </c:pt>
                <c:pt idx="4">
                  <c:v>-9.1866447713830797E-3</c:v>
                </c:pt>
                <c:pt idx="5">
                  <c:v>-4.7290881090891719E-3</c:v>
                </c:pt>
                <c:pt idx="6">
                  <c:v>2.3523437166016927E-3</c:v>
                </c:pt>
                <c:pt idx="7">
                  <c:v>1.2986848016979633E-3</c:v>
                </c:pt>
                <c:pt idx="8">
                  <c:v>-2.2293038630022428E-3</c:v>
                </c:pt>
                <c:pt idx="9">
                  <c:v>-3.6595473626657008E-3</c:v>
                </c:pt>
                <c:pt idx="10">
                  <c:v>-7.0211832766315025E-4</c:v>
                </c:pt>
                <c:pt idx="11">
                  <c:v>3.2204586729566291E-3</c:v>
                </c:pt>
                <c:pt idx="12">
                  <c:v>1.4448397979199127E-3</c:v>
                </c:pt>
                <c:pt idx="13">
                  <c:v>-2.0476261882385366E-3</c:v>
                </c:pt>
                <c:pt idx="14">
                  <c:v>2.3864167590872125E-3</c:v>
                </c:pt>
                <c:pt idx="15">
                  <c:v>-4.3778410504112693E-4</c:v>
                </c:pt>
                <c:pt idx="16">
                  <c:v>3.1441863435187253E-4</c:v>
                </c:pt>
                <c:pt idx="17">
                  <c:v>-2.9327392671039294E-3</c:v>
                </c:pt>
                <c:pt idx="18">
                  <c:v>-2.2870758849484656E-3</c:v>
                </c:pt>
                <c:pt idx="19">
                  <c:v>-3.9580988023451107E-3</c:v>
                </c:pt>
                <c:pt idx="20">
                  <c:v>-2.8001366561275099E-3</c:v>
                </c:pt>
                <c:pt idx="21">
                  <c:v>-1.4280873532833388E-3</c:v>
                </c:pt>
                <c:pt idx="22">
                  <c:v>-1.8047315465014857E-3</c:v>
                </c:pt>
                <c:pt idx="23">
                  <c:v>-1.8923518644384189E-3</c:v>
                </c:pt>
                <c:pt idx="24">
                  <c:v>-1.1933564820608626E-3</c:v>
                </c:pt>
                <c:pt idx="25">
                  <c:v>-2.6670069991718628E-3</c:v>
                </c:pt>
                <c:pt idx="26">
                  <c:v>-1.9504337429670855E-3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8-4731-874F-B0764A33D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8376767"/>
        <c:axId val="1468378207"/>
      </c:lineChart>
      <c:catAx>
        <c:axId val="146837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468378207"/>
        <c:crosses val="autoZero"/>
        <c:auto val="1"/>
        <c:lblAlgn val="ctr"/>
        <c:lblOffset val="100"/>
        <c:noMultiLvlLbl val="0"/>
      </c:catAx>
      <c:valAx>
        <c:axId val="1468378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468376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114306</xdr:colOff>
      <xdr:row>58</xdr:row>
      <xdr:rowOff>26670</xdr:rowOff>
    </xdr:from>
    <xdr:to>
      <xdr:col>20</xdr:col>
      <xdr:colOff>381000</xdr:colOff>
      <xdr:row>83</xdr:row>
      <xdr:rowOff>106680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244112-DE56-47B1-9067-0B66495947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106686</xdr:colOff>
      <xdr:row>85</xdr:row>
      <xdr:rowOff>19050</xdr:rowOff>
    </xdr:from>
    <xdr:to>
      <xdr:col>21</xdr:col>
      <xdr:colOff>7620</xdr:colOff>
      <xdr:row>113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EE6ABAE-3606-47A0-B3EF-D771F75855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152405</xdr:colOff>
      <xdr:row>117</xdr:row>
      <xdr:rowOff>19049</xdr:rowOff>
    </xdr:from>
    <xdr:to>
      <xdr:col>18</xdr:col>
      <xdr:colOff>396241</xdr:colOff>
      <xdr:row>145</xdr:row>
      <xdr:rowOff>106680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4CF621F-21AA-4C38-BA7A-A30E208F39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32385</xdr:colOff>
      <xdr:row>147</xdr:row>
      <xdr:rowOff>66675</xdr:rowOff>
    </xdr:from>
    <xdr:to>
      <xdr:col>20</xdr:col>
      <xdr:colOff>352425</xdr:colOff>
      <xdr:row>170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038ED24-2C0D-4FC1-9295-FED932CD1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3A51-980F-4A93-B97C-4580156BA3DF}">
  <dimension ref="A1:AB14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B1" sqref="AB1"/>
    </sheetView>
  </sheetViews>
  <sheetFormatPr defaultRowHeight="12.5" x14ac:dyDescent="0.25"/>
  <cols>
    <col min="1" max="1" width="22.1796875" customWidth="1"/>
    <col min="2" max="2" width="11" bestFit="1" customWidth="1"/>
    <col min="3" max="6" width="6.453125" bestFit="1" customWidth="1"/>
    <col min="7" max="7" width="6.81640625" bestFit="1" customWidth="1"/>
    <col min="8" max="8" width="5.81640625" bestFit="1" customWidth="1"/>
    <col min="9" max="9" width="6.453125" bestFit="1" customWidth="1"/>
    <col min="10" max="13" width="5.81640625" bestFit="1" customWidth="1"/>
    <col min="14" max="14" width="5.54296875" bestFit="1" customWidth="1"/>
    <col min="15" max="17" width="6.453125" bestFit="1" customWidth="1"/>
    <col min="18" max="18" width="5.81640625" bestFit="1" customWidth="1"/>
    <col min="19" max="21" width="6.453125" bestFit="1" customWidth="1"/>
    <col min="22" max="23" width="5.81640625" bestFit="1" customWidth="1"/>
    <col min="24" max="24" width="5.6328125" bestFit="1" customWidth="1"/>
    <col min="25" max="27" width="5.81640625" bestFit="1" customWidth="1"/>
    <col min="28" max="28" width="5.81640625" customWidth="1"/>
  </cols>
  <sheetData>
    <row r="1" spans="1:28" ht="26" x14ac:dyDescent="0.3">
      <c r="A1" s="1" t="s">
        <v>0</v>
      </c>
      <c r="B1" s="2">
        <v>2004</v>
      </c>
      <c r="C1" s="2">
        <v>2005</v>
      </c>
      <c r="D1" s="2">
        <v>2006</v>
      </c>
      <c r="E1" s="2">
        <v>2007</v>
      </c>
      <c r="F1" s="2">
        <v>2008</v>
      </c>
      <c r="G1" s="2">
        <v>2009</v>
      </c>
      <c r="H1" s="2">
        <v>2010</v>
      </c>
      <c r="I1" s="2">
        <v>2011</v>
      </c>
      <c r="J1" s="2">
        <v>2012</v>
      </c>
      <c r="K1" s="2">
        <v>2013</v>
      </c>
      <c r="L1" s="2">
        <v>2014</v>
      </c>
      <c r="M1" s="2">
        <v>2015</v>
      </c>
      <c r="N1" s="2">
        <v>2016</v>
      </c>
      <c r="O1" s="2">
        <v>2017</v>
      </c>
      <c r="P1" s="2">
        <v>2018</v>
      </c>
      <c r="Q1" s="2">
        <v>2019</v>
      </c>
      <c r="R1" s="2">
        <v>2020</v>
      </c>
      <c r="S1" s="2">
        <v>2021</v>
      </c>
      <c r="T1" s="2">
        <v>2022</v>
      </c>
      <c r="U1" s="2">
        <v>2023</v>
      </c>
      <c r="V1" s="2">
        <v>2024</v>
      </c>
      <c r="W1" s="2">
        <v>2025</v>
      </c>
      <c r="X1" s="2">
        <v>2026</v>
      </c>
      <c r="Y1" s="2">
        <v>2027</v>
      </c>
      <c r="Z1" s="2">
        <v>2028</v>
      </c>
      <c r="AA1" s="2">
        <v>2029</v>
      </c>
      <c r="AB1" s="2">
        <v>2030</v>
      </c>
    </row>
    <row r="2" spans="1:28" ht="13" x14ac:dyDescent="0.3">
      <c r="A2" s="4" t="s">
        <v>1</v>
      </c>
      <c r="B2" s="5">
        <v>735.78760507999948</v>
      </c>
      <c r="C2" s="5">
        <v>851.92308282999988</v>
      </c>
      <c r="D2" s="5">
        <v>970.1125505499997</v>
      </c>
      <c r="E2" s="5">
        <v>1154.8463558399999</v>
      </c>
      <c r="F2" s="5">
        <v>1313.32712638</v>
      </c>
      <c r="G2" s="5">
        <v>1155.6216460200001</v>
      </c>
      <c r="H2" s="5">
        <v>1134.8786177800005</v>
      </c>
      <c r="I2" s="5">
        <v>1201.5647522199995</v>
      </c>
      <c r="J2" s="5">
        <v>1227.9529131900008</v>
      </c>
      <c r="K2" s="5">
        <v>1305.4357389200002</v>
      </c>
      <c r="L2" s="5">
        <v>1372.0615629500001</v>
      </c>
      <c r="M2" s="5">
        <v>1484.9768868200003</v>
      </c>
      <c r="N2" s="5">
        <v>1587.0628367599998</v>
      </c>
      <c r="O2" s="5">
        <v>1719.3204953400007</v>
      </c>
      <c r="P2" s="5">
        <v>1948.4032400500002</v>
      </c>
      <c r="Q2" s="5">
        <v>2099.9623229400008</v>
      </c>
      <c r="R2" s="5">
        <v>2201.1664099899999</v>
      </c>
      <c r="S2" s="5">
        <v>2280.5057512599997</v>
      </c>
      <c r="T2" s="5">
        <v>2575.2212191999997</v>
      </c>
      <c r="U2" s="5">
        <v>2867.6018995700001</v>
      </c>
      <c r="V2" s="5">
        <v>3045.7819631399993</v>
      </c>
      <c r="W2" s="5">
        <v>3174.8526075099999</v>
      </c>
      <c r="X2" s="5">
        <v>3332.8150000000001</v>
      </c>
      <c r="Y2" s="5">
        <v>3465.2</v>
      </c>
      <c r="Z2" s="5">
        <v>3606.8</v>
      </c>
      <c r="AA2" s="5">
        <v>3739.7</v>
      </c>
      <c r="AB2" s="5">
        <v>3876.6</v>
      </c>
    </row>
    <row r="3" spans="1:28" x14ac:dyDescent="0.25">
      <c r="A3" s="3" t="s">
        <v>2</v>
      </c>
      <c r="B3" s="6">
        <v>354.4181050196209</v>
      </c>
      <c r="C3" s="6">
        <v>405.730554625286</v>
      </c>
      <c r="D3" s="6">
        <v>502.98843256681965</v>
      </c>
      <c r="E3" s="6">
        <v>628.02753269080824</v>
      </c>
      <c r="F3" s="6">
        <v>734.22721383559372</v>
      </c>
      <c r="G3" s="6">
        <v>634.1071251262257</v>
      </c>
      <c r="H3" s="6">
        <v>584.69033317142396</v>
      </c>
      <c r="I3" s="6">
        <v>618.53939000000003</v>
      </c>
      <c r="J3" s="6">
        <v>665.082627</v>
      </c>
      <c r="K3" s="6">
        <v>723.70953999999995</v>
      </c>
      <c r="L3" s="6">
        <v>788.29937700000005</v>
      </c>
      <c r="M3" s="6">
        <v>852.540571</v>
      </c>
      <c r="N3" s="6">
        <v>910.39320424000005</v>
      </c>
      <c r="O3" s="6">
        <v>983.49610399999995</v>
      </c>
      <c r="P3" s="6">
        <v>1100.0618010000003</v>
      </c>
      <c r="Q3" s="6">
        <v>1215.3662279999999</v>
      </c>
      <c r="R3" s="6">
        <v>1262.3308530000002</v>
      </c>
      <c r="S3" s="6">
        <v>1354.9920729999999</v>
      </c>
      <c r="T3" s="6">
        <v>1525.6882499999999</v>
      </c>
      <c r="U3" s="6">
        <v>1688.520925</v>
      </c>
      <c r="V3" s="6">
        <v>1868.362948</v>
      </c>
      <c r="W3" s="6">
        <v>1981.891756</v>
      </c>
      <c r="X3" s="6">
        <v>2077</v>
      </c>
      <c r="Y3" s="6">
        <v>2172</v>
      </c>
      <c r="Z3" s="6">
        <v>2272</v>
      </c>
      <c r="AA3" s="6">
        <v>2368</v>
      </c>
      <c r="AB3" s="6">
        <v>2466</v>
      </c>
    </row>
    <row r="4" spans="1:28" ht="13" x14ac:dyDescent="0.3">
      <c r="A4" s="7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8">
        <v>65.66</v>
      </c>
      <c r="W4" s="8">
        <v>161.34</v>
      </c>
      <c r="X4" s="8">
        <v>267.7</v>
      </c>
      <c r="Y4" s="8">
        <v>343.39</v>
      </c>
      <c r="Z4" s="8">
        <v>361.07</v>
      </c>
      <c r="AA4" s="8">
        <v>376.06</v>
      </c>
      <c r="AB4" s="8">
        <v>390.43</v>
      </c>
    </row>
    <row r="5" spans="1:28" ht="13" x14ac:dyDescent="0.3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8">
        <f>V3-V4</f>
        <v>1802.7029479999999</v>
      </c>
      <c r="W5" s="8">
        <f t="shared" ref="W5:AB5" si="0">W3-W4</f>
        <v>1820.5517560000001</v>
      </c>
      <c r="X5" s="8">
        <f t="shared" si="0"/>
        <v>1809.3</v>
      </c>
      <c r="Y5" s="8">
        <f t="shared" si="0"/>
        <v>1828.6100000000001</v>
      </c>
      <c r="Z5" s="8">
        <f t="shared" si="0"/>
        <v>1910.93</v>
      </c>
      <c r="AA5" s="8">
        <f t="shared" si="0"/>
        <v>1991.94</v>
      </c>
      <c r="AB5" s="8">
        <f t="shared" si="0"/>
        <v>2075.5700000000002</v>
      </c>
    </row>
    <row r="6" spans="1:28" x14ac:dyDescent="0.25">
      <c r="A6" s="3" t="s">
        <v>5</v>
      </c>
      <c r="B6" s="6">
        <v>63.894903685145628</v>
      </c>
      <c r="C6" s="6">
        <v>60.716066110209248</v>
      </c>
      <c r="D6" s="6">
        <v>73.103805299553898</v>
      </c>
      <c r="E6" s="6">
        <v>91.393657407999186</v>
      </c>
      <c r="F6" s="6">
        <v>91.393657407999186</v>
      </c>
      <c r="G6" s="6">
        <v>70.398680863574185</v>
      </c>
      <c r="H6" s="6">
        <v>70.398680863574185</v>
      </c>
      <c r="I6" s="6">
        <v>72.316029999999998</v>
      </c>
      <c r="J6" s="6">
        <v>72.316029999999998</v>
      </c>
      <c r="K6" s="6">
        <v>74.252137000000005</v>
      </c>
      <c r="L6" s="6">
        <v>74.868438999999995</v>
      </c>
      <c r="M6" s="6">
        <v>75.484736999999996</v>
      </c>
      <c r="N6" s="6">
        <v>76.101038000000003</v>
      </c>
      <c r="O6" s="6">
        <v>77.012</v>
      </c>
      <c r="P6" s="6">
        <v>90.180999999999997</v>
      </c>
      <c r="Q6" s="6">
        <v>102.078</v>
      </c>
      <c r="R6" s="6">
        <v>107.152</v>
      </c>
      <c r="S6" s="6">
        <v>107.22499999999999</v>
      </c>
      <c r="T6" s="6">
        <v>107.30200000000001</v>
      </c>
      <c r="U6" s="6">
        <v>107.37</v>
      </c>
      <c r="V6" s="6">
        <v>135.126</v>
      </c>
      <c r="W6" s="6">
        <v>130.11500000000001</v>
      </c>
      <c r="X6" s="6">
        <v>133.91499999999999</v>
      </c>
      <c r="Y6" s="6">
        <v>138.19999999999999</v>
      </c>
      <c r="Z6" s="6">
        <v>133.69999999999999</v>
      </c>
      <c r="AA6" s="6">
        <v>133.69999999999999</v>
      </c>
      <c r="AB6" s="6">
        <v>133.69999999999999</v>
      </c>
    </row>
    <row r="7" spans="1:28" x14ac:dyDescent="0.25">
      <c r="A7" s="3" t="s">
        <v>6</v>
      </c>
      <c r="B7" s="6">
        <v>155.00376999821046</v>
      </c>
      <c r="C7" s="6">
        <v>186.23504147865989</v>
      </c>
      <c r="D7" s="6">
        <v>197.4482475425971</v>
      </c>
      <c r="E7" s="6">
        <v>207.98954648294199</v>
      </c>
      <c r="F7" s="6">
        <v>239.86181483517188</v>
      </c>
      <c r="G7" s="6">
        <v>220.88618172638144</v>
      </c>
      <c r="H7" s="6">
        <v>230.29869511587182</v>
      </c>
      <c r="I7" s="6">
        <v>228.07295400000001</v>
      </c>
      <c r="J7" s="6">
        <v>223.348973</v>
      </c>
      <c r="K7" s="6">
        <v>230.91681500000001</v>
      </c>
      <c r="L7" s="6">
        <v>232.56842</v>
      </c>
      <c r="M7" s="6">
        <v>272.88019500000001</v>
      </c>
      <c r="N7" s="6">
        <v>293.02598999999998</v>
      </c>
      <c r="O7" s="6">
        <v>324.34057300000001</v>
      </c>
      <c r="P7" s="6">
        <v>417.914624</v>
      </c>
      <c r="Q7" s="6">
        <v>441.16266300000001</v>
      </c>
      <c r="R7" s="6">
        <v>512.25755800000002</v>
      </c>
      <c r="S7" s="6">
        <v>476.39946800000001</v>
      </c>
      <c r="T7" s="6">
        <v>502.35879399999999</v>
      </c>
      <c r="U7" s="6">
        <v>647.58908699999995</v>
      </c>
      <c r="V7" s="6">
        <v>594.09522900000002</v>
      </c>
      <c r="W7" s="6">
        <v>593.09400000000005</v>
      </c>
      <c r="X7" s="6">
        <v>634</v>
      </c>
      <c r="Y7" s="6">
        <v>656</v>
      </c>
      <c r="Z7" s="6">
        <v>677</v>
      </c>
      <c r="AA7" s="6">
        <v>698</v>
      </c>
      <c r="AB7" s="6">
        <v>720</v>
      </c>
    </row>
    <row r="8" spans="1:28" ht="13" x14ac:dyDescent="0.3">
      <c r="A8" s="4" t="s">
        <v>7</v>
      </c>
      <c r="B8" s="5">
        <v>-692.61815475000003</v>
      </c>
      <c r="C8" s="5">
        <v>-779.83061157000168</v>
      </c>
      <c r="D8" s="5">
        <v>-856.47859863999861</v>
      </c>
      <c r="E8" s="5">
        <v>-990.16663631999745</v>
      </c>
      <c r="F8" s="5">
        <v>-1166.4811685399986</v>
      </c>
      <c r="G8" s="5">
        <v>-1090.2612500799964</v>
      </c>
      <c r="H8" s="5">
        <v>-1034.7836410799962</v>
      </c>
      <c r="I8" s="5">
        <v>-1084.0028421799989</v>
      </c>
      <c r="J8" s="5">
        <v>-1115.580048789999</v>
      </c>
      <c r="K8" s="5">
        <v>-1181.2001683600015</v>
      </c>
      <c r="L8" s="5">
        <v>-1243.5941968699999</v>
      </c>
      <c r="M8" s="5">
        <v>-1314.701494030001</v>
      </c>
      <c r="N8" s="5">
        <v>-1398.2227735599981</v>
      </c>
      <c r="O8" s="5">
        <v>-1507.9370203600013</v>
      </c>
      <c r="P8" s="5">
        <v>-1668.673911549999</v>
      </c>
      <c r="Q8" s="5">
        <v>-1818.8739761900058</v>
      </c>
      <c r="R8" s="5">
        <v>-1853.3451972600019</v>
      </c>
      <c r="S8" s="5">
        <v>-2003.9276136999997</v>
      </c>
      <c r="T8" s="5">
        <v>-2312.04005895</v>
      </c>
      <c r="U8" s="5">
        <v>-2648.0537639000045</v>
      </c>
      <c r="V8" s="5">
        <v>-2770.20491193</v>
      </c>
      <c r="W8" s="5">
        <v>-2869.5883718800051</v>
      </c>
      <c r="X8" s="5">
        <v>-3043</v>
      </c>
      <c r="Y8" s="5">
        <v>-3165</v>
      </c>
      <c r="Z8" s="5">
        <v>-3288</v>
      </c>
      <c r="AA8" s="5">
        <v>-3412</v>
      </c>
      <c r="AB8" s="5">
        <v>-3537</v>
      </c>
    </row>
    <row r="9" spans="1:28" x14ac:dyDescent="0.25">
      <c r="A9" s="3" t="s">
        <v>8</v>
      </c>
      <c r="B9" s="6">
        <v>-343.84950183999996</v>
      </c>
      <c r="C9" s="6">
        <v>-371.52632602000051</v>
      </c>
      <c r="D9" s="6">
        <v>-407.68263119999938</v>
      </c>
      <c r="E9" s="6">
        <v>-486.04032958999835</v>
      </c>
      <c r="F9" s="6">
        <v>-583.51342160000036</v>
      </c>
      <c r="G9" s="6">
        <v>-553.55274543999758</v>
      </c>
      <c r="H9" s="6">
        <v>-518.30511011999886</v>
      </c>
      <c r="I9" s="6">
        <v>-529.05957722999995</v>
      </c>
      <c r="J9" s="6">
        <v>-540.6142369800001</v>
      </c>
      <c r="K9" s="6">
        <v>-588.62126083000112</v>
      </c>
      <c r="L9" s="6">
        <v>-631.15594981999971</v>
      </c>
      <c r="M9" s="6">
        <v>-685.10250479999991</v>
      </c>
      <c r="N9" s="6">
        <v>-734.39867312000001</v>
      </c>
      <c r="O9" s="6">
        <v>-809.71262371000068</v>
      </c>
      <c r="P9" s="6">
        <v>-904.54310906000092</v>
      </c>
      <c r="Q9" s="6">
        <v>-1003.8914291200041</v>
      </c>
      <c r="R9" s="6">
        <v>-1051.5880549600001</v>
      </c>
      <c r="S9" s="6">
        <v>-1093.4273858899969</v>
      </c>
      <c r="T9" s="6">
        <v>-1201.6168980099981</v>
      </c>
      <c r="U9" s="6">
        <v>-1434.0676245500031</v>
      </c>
      <c r="V9" s="6">
        <v>-1524.774424279999</v>
      </c>
      <c r="W9" s="6">
        <v>-1574.3907642000029</v>
      </c>
      <c r="X9" s="6">
        <v>-1700</v>
      </c>
      <c r="Y9" s="6">
        <v>-1780</v>
      </c>
      <c r="Z9" s="6">
        <v>-1859</v>
      </c>
      <c r="AA9" s="6">
        <v>-1939</v>
      </c>
      <c r="AB9" s="6">
        <v>-2020</v>
      </c>
    </row>
    <row r="10" spans="1:28" x14ac:dyDescent="0.25">
      <c r="A10" s="3" t="s">
        <v>9</v>
      </c>
      <c r="B10" s="6">
        <v>-228.33728853</v>
      </c>
      <c r="C10" s="6">
        <v>-262.33854070000098</v>
      </c>
      <c r="D10" s="6">
        <v>-288.70004287999899</v>
      </c>
      <c r="E10" s="6">
        <v>-330.45079753999903</v>
      </c>
      <c r="F10" s="6">
        <v>-379.52867176999803</v>
      </c>
      <c r="G10" s="6">
        <v>-324.46324363999867</v>
      </c>
      <c r="H10" s="6">
        <v>-314.28816477999749</v>
      </c>
      <c r="I10" s="6">
        <v>-342.41777241999904</v>
      </c>
      <c r="J10" s="6">
        <v>-363.48777925999894</v>
      </c>
      <c r="K10" s="6">
        <v>-375.8451476700007</v>
      </c>
      <c r="L10" s="6">
        <v>-381.49562425000011</v>
      </c>
      <c r="M10" s="6">
        <v>-395.26646637000101</v>
      </c>
      <c r="N10" s="6">
        <v>-415.99668219999802</v>
      </c>
      <c r="O10" s="6">
        <v>-443.89817449000054</v>
      </c>
      <c r="P10" s="6">
        <v>-488.00810246999816</v>
      </c>
      <c r="Q10" s="6">
        <v>-523.35254762000147</v>
      </c>
      <c r="R10" s="6">
        <v>-503.6445818700019</v>
      </c>
      <c r="S10" s="6">
        <v>-580.61051343000292</v>
      </c>
      <c r="T10" s="6">
        <v>-671.90730544000178</v>
      </c>
      <c r="U10" s="6">
        <v>-730.12027175000139</v>
      </c>
      <c r="V10" s="6">
        <v>-703.77245033000042</v>
      </c>
      <c r="W10" s="6">
        <v>-725.33495132000223</v>
      </c>
      <c r="X10" s="6">
        <v>-741</v>
      </c>
      <c r="Y10" s="6">
        <v>-764</v>
      </c>
      <c r="Z10" s="6">
        <v>-789</v>
      </c>
      <c r="AA10" s="6">
        <v>-814</v>
      </c>
      <c r="AB10" s="6">
        <v>-839</v>
      </c>
    </row>
    <row r="11" spans="1:28" x14ac:dyDescent="0.25">
      <c r="A11" s="3" t="s">
        <v>10</v>
      </c>
      <c r="B11" s="6">
        <v>-86.324242049999995</v>
      </c>
      <c r="C11" s="6">
        <v>-108.26856496000021</v>
      </c>
      <c r="D11" s="6">
        <v>-117.04692877000009</v>
      </c>
      <c r="E11" s="6">
        <v>-125.66344408</v>
      </c>
      <c r="F11" s="6">
        <v>-148.18215591000001</v>
      </c>
      <c r="G11" s="6">
        <v>-153.24981974000019</v>
      </c>
      <c r="H11" s="6">
        <v>-148.0862354399998</v>
      </c>
      <c r="I11" s="6">
        <v>-153.78625595000008</v>
      </c>
      <c r="J11" s="6">
        <v>-154.47230684999982</v>
      </c>
      <c r="K11" s="6">
        <v>-162.12139577999974</v>
      </c>
      <c r="L11" s="6">
        <v>-170.03369878999999</v>
      </c>
      <c r="M11" s="6">
        <v>-175.40909747999999</v>
      </c>
      <c r="N11" s="6">
        <v>-184.9253415</v>
      </c>
      <c r="O11" s="6">
        <v>-187.07083347999995</v>
      </c>
      <c r="P11" s="6">
        <v>-204.34610772000008</v>
      </c>
      <c r="Q11" s="6">
        <v>-220.3420760300003</v>
      </c>
      <c r="R11" s="6">
        <v>-225.17477022000008</v>
      </c>
      <c r="S11" s="6">
        <v>-245.00379183999979</v>
      </c>
      <c r="T11" s="6">
        <v>-340.64125105000005</v>
      </c>
      <c r="U11" s="6">
        <v>-375.8104886500002</v>
      </c>
      <c r="V11" s="6">
        <v>-425.74817694000001</v>
      </c>
      <c r="W11" s="6">
        <v>-443.08006416000001</v>
      </c>
      <c r="X11" s="6">
        <v>-472</v>
      </c>
      <c r="Y11" s="6">
        <v>-487</v>
      </c>
      <c r="Z11" s="6">
        <v>-502</v>
      </c>
      <c r="AA11" s="6">
        <v>-517</v>
      </c>
      <c r="AB11" s="6">
        <v>-532</v>
      </c>
    </row>
    <row r="12" spans="1:28" ht="13" x14ac:dyDescent="0.3">
      <c r="A12" s="4" t="s">
        <v>11</v>
      </c>
      <c r="B12" s="5">
        <f>B2+B8</f>
        <v>43.169450329999449</v>
      </c>
      <c r="C12" s="5">
        <f t="shared" ref="C12:AB12" si="1">C2+C8</f>
        <v>72.092471259998206</v>
      </c>
      <c r="D12" s="5">
        <f t="shared" si="1"/>
        <v>113.63395191000109</v>
      </c>
      <c r="E12" s="5">
        <f t="shared" si="1"/>
        <v>164.67971952000244</v>
      </c>
      <c r="F12" s="5">
        <f t="shared" si="1"/>
        <v>146.84595784000135</v>
      </c>
      <c r="G12" s="5">
        <f t="shared" si="1"/>
        <v>65.360395940003627</v>
      </c>
      <c r="H12" s="5">
        <f t="shared" si="1"/>
        <v>100.09497670000428</v>
      </c>
      <c r="I12" s="5">
        <f t="shared" si="1"/>
        <v>117.56191004000061</v>
      </c>
      <c r="J12" s="5">
        <f t="shared" si="1"/>
        <v>112.37286440000184</v>
      </c>
      <c r="K12" s="5">
        <f t="shared" si="1"/>
        <v>124.23557055999868</v>
      </c>
      <c r="L12" s="5">
        <f t="shared" si="1"/>
        <v>128.46736608000015</v>
      </c>
      <c r="M12" s="5">
        <f t="shared" si="1"/>
        <v>170.27539278999939</v>
      </c>
      <c r="N12" s="5">
        <f t="shared" si="1"/>
        <v>188.84006320000162</v>
      </c>
      <c r="O12" s="5">
        <f t="shared" si="1"/>
        <v>211.38347497999939</v>
      </c>
      <c r="P12" s="5">
        <f t="shared" si="1"/>
        <v>279.7293285000012</v>
      </c>
      <c r="Q12" s="5">
        <f t="shared" si="1"/>
        <v>281.08834674999503</v>
      </c>
      <c r="R12" s="5">
        <f t="shared" si="1"/>
        <v>347.82121272999802</v>
      </c>
      <c r="S12" s="5">
        <f t="shared" si="1"/>
        <v>276.57813755999996</v>
      </c>
      <c r="T12" s="5">
        <f t="shared" si="1"/>
        <v>263.18116024999972</v>
      </c>
      <c r="U12" s="5">
        <f t="shared" si="1"/>
        <v>219.54813566999565</v>
      </c>
      <c r="V12" s="5">
        <f t="shared" si="1"/>
        <v>275.57705120999935</v>
      </c>
      <c r="W12" s="5">
        <f t="shared" si="1"/>
        <v>305.2642356299948</v>
      </c>
      <c r="X12" s="5">
        <f t="shared" si="1"/>
        <v>289.81500000000005</v>
      </c>
      <c r="Y12" s="5">
        <f t="shared" si="1"/>
        <v>300.19999999999982</v>
      </c>
      <c r="Z12" s="5">
        <f t="shared" si="1"/>
        <v>318.80000000000018</v>
      </c>
      <c r="AA12" s="5">
        <f t="shared" si="1"/>
        <v>327.69999999999982</v>
      </c>
      <c r="AB12" s="5">
        <f t="shared" si="1"/>
        <v>339.59999999999991</v>
      </c>
    </row>
    <row r="13" spans="1:28" ht="13" x14ac:dyDescent="0.3">
      <c r="A13" s="4" t="s">
        <v>12</v>
      </c>
      <c r="B13" s="5">
        <v>-40.090469119999995</v>
      </c>
      <c r="C13" s="5">
        <v>-38.181074069999994</v>
      </c>
      <c r="D13" s="5">
        <v>-105.75103348</v>
      </c>
      <c r="E13" s="5">
        <v>-229.85660178999987</v>
      </c>
      <c r="F13" s="5">
        <v>-293.81919426000002</v>
      </c>
      <c r="G13" s="5">
        <v>-144.91895194999987</v>
      </c>
      <c r="H13" s="5">
        <v>-68.718273760000059</v>
      </c>
      <c r="I13" s="5">
        <v>-79.625287470000032</v>
      </c>
      <c r="J13" s="5">
        <v>-131.75929025000005</v>
      </c>
      <c r="K13" s="5">
        <v>-181.93933577999996</v>
      </c>
      <c r="L13" s="5">
        <v>-147.72466048000001</v>
      </c>
      <c r="M13" s="5">
        <v>-121.81002677000002</v>
      </c>
      <c r="N13" s="5">
        <v>-175.78268552999995</v>
      </c>
      <c r="O13" s="5">
        <v>-268.32641589999969</v>
      </c>
      <c r="P13" s="5">
        <v>-256.43073780000003</v>
      </c>
      <c r="Q13" s="5">
        <v>-300.12275834999986</v>
      </c>
      <c r="R13" s="5">
        <v>-363.17013677999978</v>
      </c>
      <c r="S13" s="5">
        <v>-412.56967927999955</v>
      </c>
      <c r="T13" s="5">
        <v>-362.77752206000002</v>
      </c>
      <c r="U13" s="5">
        <v>-324.5158613400003</v>
      </c>
      <c r="V13" s="5">
        <v>-418.26525553999994</v>
      </c>
      <c r="W13" s="5">
        <v>-357.5927509500001</v>
      </c>
      <c r="X13" s="5">
        <v>-332.1</v>
      </c>
      <c r="Y13" s="5">
        <v>-357.7</v>
      </c>
      <c r="Z13" s="5">
        <v>-367.8</v>
      </c>
      <c r="AA13" s="5">
        <v>-441.9</v>
      </c>
      <c r="AB13" s="5">
        <v>-421.4</v>
      </c>
    </row>
    <row r="14" spans="1:28" x14ac:dyDescent="0.25">
      <c r="A14" s="3" t="s">
        <v>13</v>
      </c>
      <c r="B14" s="6">
        <v>-127.42225074</v>
      </c>
      <c r="C14" s="6">
        <v>-165.50496983000002</v>
      </c>
      <c r="D14" s="6">
        <v>-291.98154149999999</v>
      </c>
      <c r="E14" s="6">
        <v>-327.82737046</v>
      </c>
      <c r="F14" s="6">
        <v>-359.83001939999997</v>
      </c>
      <c r="G14" s="6">
        <v>-220.61436071999987</v>
      </c>
      <c r="H14" s="6">
        <v>-128.40510598000006</v>
      </c>
      <c r="I14" s="6">
        <v>-143.55393096</v>
      </c>
      <c r="J14" s="6">
        <v>-232.1624328100001</v>
      </c>
      <c r="K14" s="6">
        <v>-278.56775659999988</v>
      </c>
      <c r="L14" s="6">
        <v>-185.38580959000006</v>
      </c>
      <c r="M14" s="6">
        <v>-170.33243366000002</v>
      </c>
      <c r="N14" s="6">
        <v>-197.07055953999992</v>
      </c>
      <c r="O14" s="6">
        <v>-310.32977159999973</v>
      </c>
      <c r="P14" s="6">
        <v>-325.86749877</v>
      </c>
      <c r="Q14" s="6">
        <v>-421.25934899999982</v>
      </c>
      <c r="R14" s="6">
        <v>-421.0526388899998</v>
      </c>
      <c r="S14" s="6">
        <v>-488.26985851999967</v>
      </c>
      <c r="T14" s="6">
        <v>-436.01274633999992</v>
      </c>
      <c r="U14" s="6">
        <v>-486.14413851000023</v>
      </c>
      <c r="V14" s="6">
        <v>-409.3217618999999</v>
      </c>
      <c r="W14" s="6">
        <v>-459.47327108000007</v>
      </c>
      <c r="X14" s="6">
        <v>-439</v>
      </c>
      <c r="Y14" s="6">
        <v>-439</v>
      </c>
      <c r="Z14" s="6">
        <v>-479</v>
      </c>
      <c r="AA14" s="6">
        <v>-539</v>
      </c>
      <c r="AB14" s="6">
        <v>-459</v>
      </c>
    </row>
    <row r="15" spans="1:28" x14ac:dyDescent="0.25">
      <c r="A15" s="3" t="s">
        <v>14</v>
      </c>
      <c r="B15" s="6">
        <v>42.533233110000019</v>
      </c>
      <c r="C15" s="6">
        <v>43.875129540000003</v>
      </c>
      <c r="D15" s="6">
        <v>99.020206780000038</v>
      </c>
      <c r="E15" s="6">
        <v>80.78182706000004</v>
      </c>
      <c r="F15" s="6">
        <v>92.221597990000021</v>
      </c>
      <c r="G15" s="6">
        <v>93.352195890000004</v>
      </c>
      <c r="H15" s="6">
        <v>77.463349439999988</v>
      </c>
      <c r="I15" s="6">
        <v>93.783138109999996</v>
      </c>
      <c r="J15" s="6">
        <v>141.59816961999999</v>
      </c>
      <c r="K15" s="6">
        <v>142.20865660999996</v>
      </c>
      <c r="L15" s="6">
        <v>81.88572987000002</v>
      </c>
      <c r="M15" s="6">
        <v>59.396092599999996</v>
      </c>
      <c r="N15" s="6">
        <v>32.644179719999997</v>
      </c>
      <c r="O15" s="6">
        <v>76.191215419999992</v>
      </c>
      <c r="P15" s="6">
        <v>118.5233107899999</v>
      </c>
      <c r="Q15" s="6">
        <v>138.91837100000001</v>
      </c>
      <c r="R15" s="6">
        <v>114.94082006000001</v>
      </c>
      <c r="S15" s="6">
        <v>178.31165034000009</v>
      </c>
      <c r="T15" s="6">
        <v>127.5076812599999</v>
      </c>
      <c r="U15" s="6">
        <v>131.28784583000001</v>
      </c>
      <c r="V15" s="6">
        <v>84.466137360000019</v>
      </c>
      <c r="W15" s="6">
        <v>119.24728112000001</v>
      </c>
      <c r="X15" s="6">
        <v>161</v>
      </c>
      <c r="Y15" s="6">
        <v>145</v>
      </c>
      <c r="Z15" s="6">
        <v>178</v>
      </c>
      <c r="AA15" s="6">
        <v>166</v>
      </c>
      <c r="AB15" s="6">
        <v>114</v>
      </c>
    </row>
    <row r="16" spans="1:28" ht="13" x14ac:dyDescent="0.3">
      <c r="A16" s="4" t="s">
        <v>15</v>
      </c>
      <c r="B16" s="5">
        <f>B12+B13</f>
        <v>3.0789812099994549</v>
      </c>
      <c r="C16" s="5">
        <f t="shared" ref="C16:AB16" si="2">C12+C13</f>
        <v>33.911397189998212</v>
      </c>
      <c r="D16" s="5">
        <f t="shared" si="2"/>
        <v>7.8829184300010837</v>
      </c>
      <c r="E16" s="5">
        <f t="shared" si="2"/>
        <v>-65.176882269997435</v>
      </c>
      <c r="F16" s="5">
        <f t="shared" si="2"/>
        <v>-146.97323641999867</v>
      </c>
      <c r="G16" s="5">
        <f t="shared" si="2"/>
        <v>-79.558556009996238</v>
      </c>
      <c r="H16" s="5">
        <f t="shared" si="2"/>
        <v>31.376702940004222</v>
      </c>
      <c r="I16" s="5">
        <f t="shared" si="2"/>
        <v>37.93662257000058</v>
      </c>
      <c r="J16" s="5">
        <f t="shared" si="2"/>
        <v>-19.386425849998204</v>
      </c>
      <c r="K16" s="5">
        <f t="shared" si="2"/>
        <v>-57.703765220001287</v>
      </c>
      <c r="L16" s="5">
        <f t="shared" si="2"/>
        <v>-19.257294399999864</v>
      </c>
      <c r="M16" s="5">
        <f t="shared" si="2"/>
        <v>48.465366019999365</v>
      </c>
      <c r="N16" s="5">
        <f t="shared" si="2"/>
        <v>13.057377670001671</v>
      </c>
      <c r="O16" s="5">
        <f t="shared" si="2"/>
        <v>-56.942940920000297</v>
      </c>
      <c r="P16" s="5">
        <f t="shared" si="2"/>
        <v>23.298590700001171</v>
      </c>
      <c r="Q16" s="5">
        <f t="shared" si="2"/>
        <v>-19.03441160000483</v>
      </c>
      <c r="R16" s="5">
        <f t="shared" si="2"/>
        <v>-15.348924050001756</v>
      </c>
      <c r="S16" s="5">
        <f t="shared" si="2"/>
        <v>-135.99154171999959</v>
      </c>
      <c r="T16" s="5">
        <f t="shared" si="2"/>
        <v>-99.596361810000303</v>
      </c>
      <c r="U16" s="5">
        <f t="shared" si="2"/>
        <v>-104.96772567000465</v>
      </c>
      <c r="V16" s="5">
        <f t="shared" si="2"/>
        <v>-142.68820433000059</v>
      </c>
      <c r="W16" s="5">
        <f t="shared" si="2"/>
        <v>-52.328515320005295</v>
      </c>
      <c r="X16" s="5">
        <f t="shared" si="2"/>
        <v>-42.284999999999968</v>
      </c>
      <c r="Y16" s="5">
        <f t="shared" si="2"/>
        <v>-57.500000000000171</v>
      </c>
      <c r="Z16" s="5">
        <f t="shared" si="2"/>
        <v>-48.999999999999829</v>
      </c>
      <c r="AA16" s="5">
        <f t="shared" si="2"/>
        <v>-114.20000000000016</v>
      </c>
      <c r="AB16" s="5">
        <f t="shared" si="2"/>
        <v>-81.800000000000068</v>
      </c>
    </row>
    <row r="17" spans="1:28" ht="13" x14ac:dyDescent="0.3">
      <c r="A17" s="4" t="s">
        <v>16</v>
      </c>
      <c r="B17" s="5">
        <v>838.95714821999957</v>
      </c>
      <c r="C17" s="5">
        <v>999.56990471999995</v>
      </c>
      <c r="D17" s="5">
        <v>1186.5914652199995</v>
      </c>
      <c r="E17" s="5">
        <v>1292.1003965699997</v>
      </c>
      <c r="F17" s="5">
        <v>1440.7478210899999</v>
      </c>
      <c r="G17" s="5">
        <v>1280.8112124099998</v>
      </c>
      <c r="H17" s="5">
        <v>1242.5583307600004</v>
      </c>
      <c r="I17" s="5">
        <v>1315.4102290999992</v>
      </c>
      <c r="J17" s="5">
        <v>1396.7956708000006</v>
      </c>
      <c r="K17" s="5">
        <v>1477.2264507</v>
      </c>
      <c r="L17" s="5">
        <v>1470.90290132</v>
      </c>
      <c r="M17" s="5">
        <v>1571.2068207200002</v>
      </c>
      <c r="N17" s="5">
        <v>1643.97971929</v>
      </c>
      <c r="O17" s="5">
        <v>1822.0361914600007</v>
      </c>
      <c r="P17" s="5">
        <v>2085.37509026</v>
      </c>
      <c r="Q17" s="5">
        <v>2269.9397952600002</v>
      </c>
      <c r="R17" s="5">
        <v>2350.4854894399996</v>
      </c>
      <c r="S17" s="5">
        <v>2505.77210044</v>
      </c>
      <c r="T17" s="5">
        <v>2745.9347607700001</v>
      </c>
      <c r="U17" s="5">
        <v>3118.0643843000007</v>
      </c>
      <c r="V17" s="5">
        <v>3185.6510754199994</v>
      </c>
      <c r="W17" s="5">
        <v>3382.0464925999995</v>
      </c>
      <c r="X17" s="5">
        <v>3540.415</v>
      </c>
      <c r="Y17" s="5">
        <v>3658.4</v>
      </c>
      <c r="Z17" s="5">
        <v>3834.9</v>
      </c>
      <c r="AA17" s="5">
        <v>3957.1</v>
      </c>
      <c r="AB17" s="5">
        <v>4043.2</v>
      </c>
    </row>
    <row r="19" spans="1:28" ht="13" x14ac:dyDescent="0.3">
      <c r="A19" s="9" t="s">
        <v>17</v>
      </c>
      <c r="B19" s="5">
        <f>B20-B21</f>
        <v>197.3044576600002</v>
      </c>
      <c r="C19" s="5">
        <f t="shared" ref="C19:AB19" si="3">C20-C21</f>
        <v>202.25117242999985</v>
      </c>
      <c r="D19" s="5">
        <f t="shared" si="3"/>
        <v>214.47732385999996</v>
      </c>
      <c r="E19" s="5">
        <f t="shared" si="3"/>
        <v>275.65867302000026</v>
      </c>
      <c r="F19" s="5">
        <f t="shared" si="3"/>
        <v>420.39220961999979</v>
      </c>
      <c r="G19" s="5">
        <f t="shared" si="3"/>
        <v>521.16281928999967</v>
      </c>
      <c r="H19" s="5">
        <f t="shared" si="3"/>
        <v>483.5115975500002</v>
      </c>
      <c r="I19" s="5">
        <f t="shared" si="3"/>
        <v>456.09920753000017</v>
      </c>
      <c r="J19" s="5">
        <f t="shared" si="3"/>
        <v>463.30315187999992</v>
      </c>
      <c r="K19" s="5">
        <f t="shared" si="3"/>
        <v>533.97576339999978</v>
      </c>
      <c r="L19" s="5">
        <f t="shared" si="3"/>
        <v>549.63517361000027</v>
      </c>
      <c r="M19" s="5">
        <f t="shared" si="3"/>
        <v>517.48357977000001</v>
      </c>
      <c r="N19" s="5">
        <f t="shared" si="3"/>
        <v>501.03207870000028</v>
      </c>
      <c r="O19" s="5">
        <f t="shared" si="3"/>
        <v>563.40380793999998</v>
      </c>
      <c r="P19" s="5">
        <f t="shared" si="3"/>
        <v>543.16262043999984</v>
      </c>
      <c r="Q19" s="5">
        <f t="shared" si="3"/>
        <v>547.83077664999951</v>
      </c>
      <c r="R19" s="5">
        <f t="shared" si="3"/>
        <v>588.41903034000006</v>
      </c>
      <c r="S19" s="5">
        <f t="shared" si="3"/>
        <v>707.21537550999972</v>
      </c>
      <c r="T19" s="5">
        <f t="shared" si="3"/>
        <v>801.86420326000018</v>
      </c>
      <c r="U19" s="5">
        <f t="shared" si="3"/>
        <v>974.25523886000019</v>
      </c>
      <c r="V19" s="5">
        <f t="shared" si="3"/>
        <v>1124.25019228</v>
      </c>
      <c r="W19" s="5">
        <f t="shared" si="3"/>
        <v>1208.5367306099999</v>
      </c>
      <c r="X19" s="5">
        <f t="shared" si="3"/>
        <v>1250.8217306099998</v>
      </c>
      <c r="Y19" s="5">
        <f t="shared" si="3"/>
        <v>1308.3217306099998</v>
      </c>
      <c r="Z19" s="5">
        <f t="shared" si="3"/>
        <v>1357.3217306099998</v>
      </c>
      <c r="AA19" s="5">
        <f t="shared" si="3"/>
        <v>1471.5217306099998</v>
      </c>
      <c r="AB19" s="5">
        <f t="shared" si="3"/>
        <v>1553.3217306099998</v>
      </c>
    </row>
    <row r="20" spans="1:28" x14ac:dyDescent="0.25">
      <c r="A20" s="3" t="s">
        <v>18</v>
      </c>
      <c r="B20" s="6">
        <v>240.95277675000017</v>
      </c>
      <c r="C20" s="6">
        <v>275.64146635999987</v>
      </c>
      <c r="D20" s="6">
        <v>338.46916388999995</v>
      </c>
      <c r="E20" s="6">
        <v>398.12351171000029</v>
      </c>
      <c r="F20" s="6">
        <v>532.87516074999985</v>
      </c>
      <c r="G20" s="6">
        <v>588.3172545599997</v>
      </c>
      <c r="H20" s="6">
        <v>570.43873258000019</v>
      </c>
      <c r="I20" s="6">
        <v>564.93229137000014</v>
      </c>
      <c r="J20" s="6">
        <v>575.15452013999993</v>
      </c>
      <c r="K20" s="6">
        <v>632.84679876999974</v>
      </c>
      <c r="L20" s="6">
        <v>710.95507187000032</v>
      </c>
      <c r="M20" s="6">
        <v>666.37153602000001</v>
      </c>
      <c r="N20" s="6">
        <v>667.7886876900003</v>
      </c>
      <c r="O20" s="6">
        <v>731.03812155000003</v>
      </c>
      <c r="P20" s="6">
        <v>742.00338693999981</v>
      </c>
      <c r="Q20" s="6">
        <v>779.38657943999954</v>
      </c>
      <c r="R20" s="6">
        <v>983.22550954000008</v>
      </c>
      <c r="S20" s="6">
        <v>987.38049915999966</v>
      </c>
      <c r="T20" s="6">
        <v>1042.9703011200002</v>
      </c>
      <c r="U20" s="6">
        <v>1215.6884325800002</v>
      </c>
      <c r="V20" s="6">
        <v>1388.03927931</v>
      </c>
      <c r="W20" s="6">
        <v>1476.55434272</v>
      </c>
      <c r="X20" s="6">
        <v>1550.7750806099998</v>
      </c>
      <c r="Y20" s="6">
        <v>1654.8417306099998</v>
      </c>
      <c r="Z20" s="6">
        <v>1718.0017306099999</v>
      </c>
      <c r="AA20" s="6">
        <v>1845.4917306099999</v>
      </c>
      <c r="AB20" s="6">
        <v>1940.9817306099999</v>
      </c>
    </row>
    <row r="21" spans="1:28" x14ac:dyDescent="0.25">
      <c r="A21" s="3" t="s">
        <v>19</v>
      </c>
      <c r="B21" s="6">
        <v>43.648319089999973</v>
      </c>
      <c r="C21" s="6">
        <v>73.390293930000013</v>
      </c>
      <c r="D21" s="6">
        <v>123.99184003000001</v>
      </c>
      <c r="E21" s="6">
        <v>122.46483868999999</v>
      </c>
      <c r="F21" s="6">
        <v>112.48295113000003</v>
      </c>
      <c r="G21" s="6">
        <v>67.154435270000008</v>
      </c>
      <c r="H21" s="6">
        <v>86.927135030000002</v>
      </c>
      <c r="I21" s="6">
        <v>108.83308384</v>
      </c>
      <c r="J21" s="6">
        <v>111.85136826000003</v>
      </c>
      <c r="K21" s="6">
        <v>98.871035369999973</v>
      </c>
      <c r="L21" s="6">
        <v>161.31989826000006</v>
      </c>
      <c r="M21" s="6">
        <v>148.88795625</v>
      </c>
      <c r="N21" s="6">
        <v>166.75660898999999</v>
      </c>
      <c r="O21" s="6">
        <v>167.63431360999999</v>
      </c>
      <c r="P21" s="6">
        <v>198.8407665</v>
      </c>
      <c r="Q21" s="6">
        <v>231.55580279</v>
      </c>
      <c r="R21" s="6">
        <v>394.80647919999996</v>
      </c>
      <c r="S21" s="6">
        <v>280.16512364999994</v>
      </c>
      <c r="T21" s="6">
        <v>241.10609786000001</v>
      </c>
      <c r="U21" s="6">
        <v>241.43319371999999</v>
      </c>
      <c r="V21" s="6">
        <v>263.78908703000002</v>
      </c>
      <c r="W21" s="6">
        <v>268.01761211000013</v>
      </c>
      <c r="X21" s="6">
        <v>299.95335</v>
      </c>
      <c r="Y21" s="6">
        <v>346.52</v>
      </c>
      <c r="Z21" s="6">
        <v>360.68</v>
      </c>
      <c r="AA21" s="6">
        <v>373.97</v>
      </c>
      <c r="AB21" s="6">
        <v>387.66</v>
      </c>
    </row>
    <row r="22" spans="1:28" ht="13" x14ac:dyDescent="0.3">
      <c r="A22" s="4"/>
    </row>
    <row r="23" spans="1:28" ht="13" x14ac:dyDescent="0.3">
      <c r="A23" s="9" t="s">
        <v>20</v>
      </c>
      <c r="B23" s="2">
        <v>2004</v>
      </c>
      <c r="C23" s="2">
        <v>2005</v>
      </c>
      <c r="D23" s="2">
        <v>2006</v>
      </c>
      <c r="E23" s="2">
        <v>2007</v>
      </c>
      <c r="F23" s="2">
        <v>2008</v>
      </c>
      <c r="G23" s="2">
        <v>2009</v>
      </c>
      <c r="H23" s="2">
        <v>2010</v>
      </c>
      <c r="I23" s="2">
        <v>2011</v>
      </c>
      <c r="J23" s="2">
        <v>2012</v>
      </c>
      <c r="K23" s="2">
        <v>2013</v>
      </c>
      <c r="L23" s="2">
        <v>2014</v>
      </c>
      <c r="M23" s="2">
        <v>2015</v>
      </c>
      <c r="N23" s="2">
        <v>2016</v>
      </c>
      <c r="O23" s="2">
        <v>2017</v>
      </c>
      <c r="P23" s="2">
        <v>2018</v>
      </c>
      <c r="Q23" s="2">
        <v>2019</v>
      </c>
      <c r="R23" s="2">
        <v>2020</v>
      </c>
      <c r="S23" s="2">
        <v>2021</v>
      </c>
      <c r="T23" s="2">
        <v>2022</v>
      </c>
      <c r="U23" s="2">
        <v>2023</v>
      </c>
      <c r="V23" s="2">
        <v>2024</v>
      </c>
      <c r="W23" s="2">
        <v>2025</v>
      </c>
      <c r="X23" s="2">
        <v>2026</v>
      </c>
      <c r="Y23" s="2">
        <v>2027</v>
      </c>
      <c r="Z23" s="2">
        <v>2028</v>
      </c>
      <c r="AA23" s="2">
        <v>2029</v>
      </c>
      <c r="AB23" s="2">
        <v>2030</v>
      </c>
    </row>
    <row r="24" spans="1:28" x14ac:dyDescent="0.25">
      <c r="A24" s="3" t="s">
        <v>21</v>
      </c>
      <c r="B24" s="10">
        <v>9.7762399999999996</v>
      </c>
      <c r="C24" s="10">
        <v>11.3364642</v>
      </c>
      <c r="D24" s="10">
        <v>13.560521699999999</v>
      </c>
      <c r="E24" s="10">
        <v>16.398742900000002</v>
      </c>
      <c r="F24" s="10">
        <v>16.6382865</v>
      </c>
      <c r="G24" s="10">
        <v>14.211810699999999</v>
      </c>
      <c r="H24" s="10">
        <v>14.863085399999999</v>
      </c>
      <c r="I24" s="10">
        <v>16.8292036</v>
      </c>
      <c r="J24" s="10">
        <v>18.0507372</v>
      </c>
      <c r="K24" s="10">
        <v>19.0333924</v>
      </c>
      <c r="L24" s="10">
        <v>20.179989500000001</v>
      </c>
      <c r="M24" s="10">
        <v>20.782215000000001</v>
      </c>
      <c r="N24" s="10">
        <v>21.931488000000002</v>
      </c>
      <c r="O24" s="10">
        <v>23.833599999999997</v>
      </c>
      <c r="P24" s="10">
        <v>25.932200000000002</v>
      </c>
      <c r="Q24" s="10">
        <v>27.951000000000001</v>
      </c>
      <c r="R24" s="10">
        <v>27.859300000000005</v>
      </c>
      <c r="S24" s="10">
        <v>31.453299999999999</v>
      </c>
      <c r="T24" s="10">
        <v>36.442800000000005</v>
      </c>
      <c r="U24" s="10">
        <v>38.157899999999998</v>
      </c>
      <c r="V24" s="10">
        <v>39.883099999999999</v>
      </c>
      <c r="W24" s="10">
        <v>41.874900000000004</v>
      </c>
      <c r="X24" s="10">
        <v>44.375020847420011</v>
      </c>
      <c r="Y24" s="10">
        <v>46.661512406522888</v>
      </c>
      <c r="Z24" s="10">
        <v>48.853800919000356</v>
      </c>
      <c r="AA24" s="10">
        <v>51.068482400792988</v>
      </c>
      <c r="AB24" s="10">
        <v>53.321472915963106</v>
      </c>
    </row>
    <row r="25" spans="1:28" x14ac:dyDescent="0.25">
      <c r="A25" s="3" t="s">
        <v>22</v>
      </c>
      <c r="B25" s="11">
        <v>466</v>
      </c>
      <c r="C25" s="11">
        <v>516</v>
      </c>
      <c r="D25" s="11">
        <v>601</v>
      </c>
      <c r="E25" s="11">
        <v>725</v>
      </c>
      <c r="F25" s="11">
        <v>825</v>
      </c>
      <c r="G25" s="11">
        <v>784</v>
      </c>
      <c r="H25" s="11">
        <v>792</v>
      </c>
      <c r="I25" s="11">
        <v>835.04156269002021</v>
      </c>
      <c r="J25" s="11">
        <v>887</v>
      </c>
      <c r="K25" s="11">
        <v>948.24499999999989</v>
      </c>
      <c r="L25" s="11">
        <v>1005</v>
      </c>
      <c r="M25" s="11">
        <v>1065</v>
      </c>
      <c r="N25" s="11">
        <v>1146</v>
      </c>
      <c r="O25" s="11">
        <v>1221</v>
      </c>
      <c r="P25" s="11">
        <v>1310</v>
      </c>
      <c r="Q25" s="11">
        <v>1407</v>
      </c>
      <c r="R25" s="11">
        <v>1448</v>
      </c>
      <c r="S25" s="11">
        <v>1473.25</v>
      </c>
      <c r="T25" s="11">
        <v>1644.5</v>
      </c>
      <c r="U25" s="11">
        <v>1832.25</v>
      </c>
      <c r="V25" s="11">
        <v>1980.5</v>
      </c>
      <c r="W25" s="11">
        <v>2091.75</v>
      </c>
      <c r="X25" s="11">
        <v>2208.5415000000003</v>
      </c>
      <c r="Y25" s="11">
        <v>2312.2784095000002</v>
      </c>
      <c r="Z25" s="11">
        <v>2414.5790970180001</v>
      </c>
      <c r="AA25" s="11">
        <v>2518.405998189774</v>
      </c>
      <c r="AB25" s="11">
        <v>2624.1790501137448</v>
      </c>
    </row>
    <row r="26" spans="1:28" x14ac:dyDescent="0.25">
      <c r="A26" s="3" t="s">
        <v>23</v>
      </c>
      <c r="B26" s="12">
        <v>0.03</v>
      </c>
      <c r="C26" s="12">
        <v>4.0999999999999995E-2</v>
      </c>
      <c r="D26" s="12">
        <v>4.4000000000000004E-2</v>
      </c>
      <c r="E26" s="12">
        <v>6.6000000000000003E-2</v>
      </c>
      <c r="F26" s="12">
        <v>0.10400000000000001</v>
      </c>
      <c r="G26" s="12">
        <v>-1E-3</v>
      </c>
      <c r="H26" s="12">
        <v>2.9825000000000001E-2</v>
      </c>
      <c r="I26" s="12">
        <v>4.9824999999999987E-2</v>
      </c>
      <c r="J26" s="12">
        <v>3.9376943014055255E-2</v>
      </c>
      <c r="K26" s="12">
        <v>2.7924999999999998E-2</v>
      </c>
      <c r="L26" s="12">
        <v>-1.1000000000000001E-3</v>
      </c>
      <c r="M26" s="12">
        <v>-4.908794417839684E-3</v>
      </c>
      <c r="N26" s="12">
        <v>1.4950000000000005E-3</v>
      </c>
      <c r="O26" s="12">
        <v>3.4116580245174132E-2</v>
      </c>
      <c r="P26" s="12">
        <v>3.4299999999999997E-2</v>
      </c>
      <c r="Q26" s="12">
        <v>2.2899941883818931E-2</v>
      </c>
      <c r="R26" s="12">
        <v>-4.4839902054057967E-3</v>
      </c>
      <c r="S26" s="12">
        <v>4.6502792595900067E-2</v>
      </c>
      <c r="T26" s="12">
        <v>0.19401851110254476</v>
      </c>
      <c r="U26" s="12">
        <v>9.1527155668257976E-2</v>
      </c>
      <c r="V26" s="12">
        <v>3.5220873500636074E-2</v>
      </c>
      <c r="W26" s="12">
        <v>4.8294571923128249E-2</v>
      </c>
      <c r="X26" s="12">
        <v>3.1916280768007121E-2</v>
      </c>
      <c r="Y26" s="12">
        <v>2.7734341374181515E-2</v>
      </c>
      <c r="Z26" s="12">
        <v>2.1705685749849435E-2</v>
      </c>
      <c r="AA26" s="12">
        <v>2.0697712217755404E-2</v>
      </c>
      <c r="AB26" s="12">
        <v>2.0293337903460662E-2</v>
      </c>
    </row>
    <row r="27" spans="1:28" x14ac:dyDescent="0.25">
      <c r="A27" s="3" t="s">
        <v>24</v>
      </c>
      <c r="B27" s="13">
        <f>1*(1+B26)</f>
        <v>1.03</v>
      </c>
      <c r="C27" s="13">
        <f>B27*(1+C26)</f>
        <v>1.07223</v>
      </c>
      <c r="D27" s="13">
        <f t="shared" ref="D27:AB27" si="4">C27*(1+D26)</f>
        <v>1.1194081200000001</v>
      </c>
      <c r="E27" s="13">
        <f t="shared" si="4"/>
        <v>1.1932890559200002</v>
      </c>
      <c r="F27" s="13">
        <f t="shared" si="4"/>
        <v>1.3173911177356803</v>
      </c>
      <c r="G27" s="13">
        <f t="shared" si="4"/>
        <v>1.3160737266179445</v>
      </c>
      <c r="H27" s="13">
        <f t="shared" si="4"/>
        <v>1.3553256255143247</v>
      </c>
      <c r="I27" s="13">
        <f t="shared" si="4"/>
        <v>1.4228547248055758</v>
      </c>
      <c r="J27" s="13">
        <f t="shared" si="4"/>
        <v>1.4788823942215241</v>
      </c>
      <c r="K27" s="13">
        <f t="shared" si="4"/>
        <v>1.5201801850801602</v>
      </c>
      <c r="L27" s="13">
        <f t="shared" si="4"/>
        <v>1.5185079868765721</v>
      </c>
      <c r="M27" s="13">
        <f t="shared" si="4"/>
        <v>1.5110539433471475</v>
      </c>
      <c r="N27" s="13">
        <f t="shared" si="4"/>
        <v>1.5133129689924516</v>
      </c>
      <c r="O27" s="13">
        <f t="shared" si="4"/>
        <v>1.5649420323351453</v>
      </c>
      <c r="P27" s="13">
        <f t="shared" si="4"/>
        <v>1.6186195440442408</v>
      </c>
      <c r="Q27" s="13">
        <f t="shared" si="4"/>
        <v>1.6556858375348675</v>
      </c>
      <c r="R27" s="13">
        <f t="shared" si="4"/>
        <v>1.6482617584561321</v>
      </c>
      <c r="S27" s="13">
        <f t="shared" si="4"/>
        <v>1.7249105331533712</v>
      </c>
      <c r="T27" s="13">
        <f t="shared" si="4"/>
        <v>2.0595751065808847</v>
      </c>
      <c r="U27" s="13">
        <f t="shared" si="4"/>
        <v>2.2480821579713823</v>
      </c>
      <c r="V27" s="13">
        <f t="shared" si="4"/>
        <v>2.3272615752763293</v>
      </c>
      <c r="W27" s="13">
        <f t="shared" si="4"/>
        <v>2.4396556768074449</v>
      </c>
      <c r="X27" s="13">
        <f t="shared" si="4"/>
        <v>2.5175204123656938</v>
      </c>
      <c r="Y27" s="13">
        <f t="shared" si="4"/>
        <v>2.587342182898714</v>
      </c>
      <c r="Z27" s="13">
        <f t="shared" si="4"/>
        <v>2.6435022192480431</v>
      </c>
      <c r="AA27" s="13">
        <f t="shared" si="4"/>
        <v>2.6982166674290369</v>
      </c>
      <c r="AB27" s="13">
        <f t="shared" si="4"/>
        <v>2.7529724899979238</v>
      </c>
    </row>
    <row r="28" spans="1:28" x14ac:dyDescent="0.25">
      <c r="A28" s="3" t="s">
        <v>25</v>
      </c>
      <c r="B28" s="6">
        <v>3.0789812099994496</v>
      </c>
      <c r="C28" s="6">
        <v>21.596562219998116</v>
      </c>
      <c r="D28" s="6">
        <v>-18.246876959998851</v>
      </c>
      <c r="E28" s="6">
        <v>-75.970633609997321</v>
      </c>
      <c r="F28" s="6">
        <v>-152.85002767999868</v>
      </c>
      <c r="G28" s="6">
        <v>-67.208904989996256</v>
      </c>
      <c r="H28" s="6">
        <v>34.963085550004351</v>
      </c>
      <c r="I28" s="6">
        <v>21.855830940000651</v>
      </c>
      <c r="J28" s="6">
        <v>-40.240578169998287</v>
      </c>
      <c r="K28" s="6">
        <v>-69.653600960001398</v>
      </c>
      <c r="L28" s="6">
        <v>-14.168740479999933</v>
      </c>
      <c r="M28" s="6">
        <v>66.928264539999347</v>
      </c>
      <c r="N28" s="6">
        <v>31.687486690002995</v>
      </c>
      <c r="O28" s="6">
        <v>-48.802303520001985</v>
      </c>
      <c r="P28" s="6">
        <v>61.88503668000142</v>
      </c>
      <c r="Q28" s="6">
        <v>-12.236503520004538</v>
      </c>
      <c r="R28" s="6">
        <v>8.7594830599991234</v>
      </c>
      <c r="S28" s="6">
        <v>-92.244327990000016</v>
      </c>
      <c r="T28" s="6">
        <v>-83.34744905999996</v>
      </c>
      <c r="U28" s="6">
        <v>-151.03273829000449</v>
      </c>
      <c r="V28" s="6">
        <v>-111.67813026999909</v>
      </c>
      <c r="W28" s="6">
        <v>-59.801015110004492</v>
      </c>
      <c r="X28" s="6">
        <v>-80.084999999999994</v>
      </c>
      <c r="Y28" s="6">
        <v>-88.3</v>
      </c>
      <c r="Z28" s="6">
        <v>-58.3</v>
      </c>
      <c r="AA28" s="6">
        <v>-136.19999999999999</v>
      </c>
      <c r="AB28" s="6">
        <v>-104</v>
      </c>
    </row>
    <row r="29" spans="1:28" x14ac:dyDescent="0.25">
      <c r="A29" s="3" t="s">
        <v>26</v>
      </c>
      <c r="B29" s="6">
        <v>387.4</v>
      </c>
      <c r="C29" s="6">
        <v>420.69</v>
      </c>
      <c r="D29" s="6">
        <v>464.01</v>
      </c>
      <c r="E29" s="6">
        <v>557.62</v>
      </c>
      <c r="F29" s="6">
        <v>670.26</v>
      </c>
      <c r="G29" s="6">
        <v>637.03</v>
      </c>
      <c r="H29" s="6">
        <v>612.67999999999995</v>
      </c>
      <c r="I29" s="6">
        <v>629.63</v>
      </c>
      <c r="J29" s="6">
        <v>649.1</v>
      </c>
      <c r="K29" s="6">
        <v>712.19</v>
      </c>
      <c r="L29" s="6">
        <v>767.07</v>
      </c>
      <c r="M29" s="6">
        <v>838.22</v>
      </c>
      <c r="N29" s="6">
        <v>901.95</v>
      </c>
      <c r="O29" s="6">
        <v>974.7</v>
      </c>
      <c r="P29" s="6">
        <v>1100.02</v>
      </c>
      <c r="Q29" s="6">
        <v>1206.71</v>
      </c>
      <c r="R29" s="6">
        <v>1260.8</v>
      </c>
      <c r="S29" s="6">
        <v>1295.78</v>
      </c>
      <c r="T29" s="6">
        <v>1406.11</v>
      </c>
      <c r="U29" s="6">
        <v>1680.29</v>
      </c>
      <c r="V29" s="6">
        <v>1785.7</v>
      </c>
      <c r="W29" s="6">
        <v>1830.42</v>
      </c>
      <c r="X29" s="6"/>
      <c r="Y29" s="6"/>
      <c r="Z29" s="6"/>
      <c r="AA29" s="6"/>
      <c r="AB29" s="6"/>
    </row>
    <row r="30" spans="1:28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8" ht="13" x14ac:dyDescent="0.3">
      <c r="A31" s="9" t="s">
        <v>27</v>
      </c>
      <c r="B31" s="2">
        <v>2004</v>
      </c>
      <c r="C31" s="2">
        <v>2005</v>
      </c>
      <c r="D31" s="2">
        <v>2006</v>
      </c>
      <c r="E31" s="2">
        <v>2007</v>
      </c>
      <c r="F31" s="2">
        <v>2008</v>
      </c>
      <c r="G31" s="2">
        <v>2009</v>
      </c>
      <c r="H31" s="2">
        <v>2010</v>
      </c>
      <c r="I31" s="2">
        <v>2011</v>
      </c>
      <c r="J31" s="2">
        <v>2012</v>
      </c>
      <c r="K31" s="2">
        <v>2013</v>
      </c>
      <c r="L31" s="2">
        <v>2014</v>
      </c>
      <c r="M31" s="2">
        <v>2015</v>
      </c>
      <c r="N31" s="2">
        <v>2016</v>
      </c>
      <c r="O31" s="2">
        <v>2017</v>
      </c>
      <c r="P31" s="2">
        <v>2018</v>
      </c>
      <c r="Q31" s="2">
        <v>2019</v>
      </c>
      <c r="R31" s="2">
        <v>2020</v>
      </c>
      <c r="S31" s="2">
        <v>2021</v>
      </c>
      <c r="T31" s="2">
        <v>2022</v>
      </c>
      <c r="U31" s="2">
        <v>2023</v>
      </c>
      <c r="V31" s="2">
        <v>2024</v>
      </c>
      <c r="W31" s="2">
        <v>2025</v>
      </c>
      <c r="X31" s="2">
        <v>2026</v>
      </c>
      <c r="Y31" s="2">
        <v>2027</v>
      </c>
      <c r="Z31" s="2">
        <v>2028</v>
      </c>
      <c r="AA31" s="2">
        <v>2029</v>
      </c>
      <c r="AB31" s="2">
        <v>2030</v>
      </c>
    </row>
    <row r="32" spans="1:28" x14ac:dyDescent="0.25">
      <c r="A32" s="3" t="s">
        <v>1</v>
      </c>
      <c r="C32" s="12">
        <f t="shared" ref="C32:AB33" si="5">C2/B2-1</f>
        <v>0.1578383176723579</v>
      </c>
      <c r="D32" s="12">
        <f t="shared" si="5"/>
        <v>0.13873255708412868</v>
      </c>
      <c r="E32" s="12">
        <f t="shared" si="5"/>
        <v>0.19042512663635414</v>
      </c>
      <c r="F32" s="12">
        <f t="shared" si="5"/>
        <v>0.13723104353974946</v>
      </c>
      <c r="G32" s="12">
        <f t="shared" si="5"/>
        <v>-0.12008088250997506</v>
      </c>
      <c r="H32" s="12">
        <f t="shared" si="5"/>
        <v>-1.7949670907809079E-2</v>
      </c>
      <c r="I32" s="12">
        <f t="shared" si="5"/>
        <v>5.8760587604027137E-2</v>
      </c>
      <c r="J32" s="12">
        <f t="shared" si="5"/>
        <v>2.1961497223721649E-2</v>
      </c>
      <c r="K32" s="12">
        <f t="shared" si="5"/>
        <v>6.3099183118278557E-2</v>
      </c>
      <c r="L32" s="12">
        <f t="shared" si="5"/>
        <v>5.1037229978949439E-2</v>
      </c>
      <c r="M32" s="12">
        <f t="shared" si="5"/>
        <v>8.2296106034212224E-2</v>
      </c>
      <c r="N32" s="12">
        <f t="shared" si="5"/>
        <v>6.8745817423873312E-2</v>
      </c>
      <c r="O32" s="12">
        <f t="shared" si="5"/>
        <v>8.3334859538394701E-2</v>
      </c>
      <c r="P32" s="12">
        <f t="shared" si="5"/>
        <v>0.13324028029148671</v>
      </c>
      <c r="Q32" s="12">
        <f t="shared" si="5"/>
        <v>7.7786302021398468E-2</v>
      </c>
      <c r="R32" s="12">
        <f t="shared" si="5"/>
        <v>4.8193287062555878E-2</v>
      </c>
      <c r="S32" s="12">
        <f t="shared" si="5"/>
        <v>3.6044226783544353E-2</v>
      </c>
      <c r="T32" s="12">
        <f t="shared" si="5"/>
        <v>0.12923250370106154</v>
      </c>
      <c r="U32" s="12">
        <f t="shared" si="5"/>
        <v>0.11353614135752932</v>
      </c>
      <c r="V32" s="12">
        <f t="shared" si="5"/>
        <v>6.2135564771636398E-2</v>
      </c>
      <c r="W32" s="12">
        <f t="shared" si="5"/>
        <v>4.2376849666854399E-2</v>
      </c>
      <c r="X32" s="12">
        <f t="shared" si="5"/>
        <v>4.975424437542264E-2</v>
      </c>
      <c r="Y32" s="12">
        <f t="shared" si="5"/>
        <v>3.9721676720730015E-2</v>
      </c>
      <c r="Z32" s="12">
        <f t="shared" si="5"/>
        <v>4.0863442225557156E-2</v>
      </c>
      <c r="AA32" s="12">
        <f t="shared" si="5"/>
        <v>3.6847066651879645E-2</v>
      </c>
      <c r="AB32" s="12">
        <f t="shared" si="5"/>
        <v>3.6607214482445194E-2</v>
      </c>
    </row>
    <row r="33" spans="1:28" x14ac:dyDescent="0.25">
      <c r="A33" s="3" t="s">
        <v>2</v>
      </c>
      <c r="C33" s="12">
        <f t="shared" si="5"/>
        <v>0.14477942542699496</v>
      </c>
      <c r="D33" s="12">
        <f t="shared" si="5"/>
        <v>0.23971050943243988</v>
      </c>
      <c r="E33" s="12">
        <f t="shared" si="5"/>
        <v>0.24859239701775393</v>
      </c>
      <c r="F33" s="12">
        <f t="shared" si="5"/>
        <v>0.16910035884855046</v>
      </c>
      <c r="G33" s="12">
        <f t="shared" si="5"/>
        <v>-0.13636117924088098</v>
      </c>
      <c r="H33" s="12">
        <f t="shared" si="5"/>
        <v>-7.7931298981957942E-2</v>
      </c>
      <c r="I33" s="12">
        <f t="shared" si="5"/>
        <v>5.7892280594028511E-2</v>
      </c>
      <c r="J33" s="12">
        <f t="shared" si="5"/>
        <v>7.5247005691909008E-2</v>
      </c>
      <c r="K33" s="12">
        <f t="shared" si="5"/>
        <v>8.8149818714178929E-2</v>
      </c>
      <c r="L33" s="12">
        <f t="shared" si="5"/>
        <v>8.9248287372307056E-2</v>
      </c>
      <c r="M33" s="12">
        <f t="shared" si="5"/>
        <v>8.1493396892536207E-2</v>
      </c>
      <c r="N33" s="12">
        <f t="shared" si="5"/>
        <v>6.7859096925019013E-2</v>
      </c>
      <c r="O33" s="12">
        <f t="shared" si="5"/>
        <v>8.0298160640408733E-2</v>
      </c>
      <c r="P33" s="12">
        <f t="shared" si="5"/>
        <v>0.11852176793168101</v>
      </c>
      <c r="Q33" s="12">
        <f t="shared" si="5"/>
        <v>0.10481631749705622</v>
      </c>
      <c r="R33" s="12">
        <f t="shared" si="5"/>
        <v>3.8642364678246111E-2</v>
      </c>
      <c r="S33" s="12">
        <f t="shared" si="5"/>
        <v>7.3404860365874125E-2</v>
      </c>
      <c r="T33" s="12">
        <f t="shared" si="5"/>
        <v>0.12597577535791249</v>
      </c>
      <c r="U33" s="12">
        <f t="shared" si="5"/>
        <v>0.10672735730907035</v>
      </c>
      <c r="V33" s="12">
        <f t="shared" si="5"/>
        <v>0.10650861374430409</v>
      </c>
      <c r="W33" s="12">
        <f t="shared" si="5"/>
        <v>6.0763786887086058E-2</v>
      </c>
      <c r="X33" s="12">
        <f t="shared" si="5"/>
        <v>4.7988616791037275E-2</v>
      </c>
      <c r="Y33" s="12">
        <f t="shared" si="5"/>
        <v>4.573904670197404E-2</v>
      </c>
      <c r="Z33" s="12">
        <f t="shared" si="5"/>
        <v>4.6040515653775316E-2</v>
      </c>
      <c r="AA33" s="12">
        <f t="shared" si="5"/>
        <v>4.2253521126760507E-2</v>
      </c>
      <c r="AB33" s="12">
        <f t="shared" si="5"/>
        <v>4.1385135135135087E-2</v>
      </c>
    </row>
    <row r="34" spans="1:28" x14ac:dyDescent="0.25">
      <c r="A34" s="3" t="s">
        <v>7</v>
      </c>
      <c r="C34" s="12">
        <f t="shared" ref="C34:AB35" si="6">C8/B8-1</f>
        <v>0.12591708175983474</v>
      </c>
      <c r="D34" s="12">
        <f t="shared" si="6"/>
        <v>9.8287994768100573E-2</v>
      </c>
      <c r="E34" s="12">
        <f t="shared" si="6"/>
        <v>0.15609034235330799</v>
      </c>
      <c r="F34" s="12">
        <f t="shared" si="6"/>
        <v>0.1780655151897288</v>
      </c>
      <c r="G34" s="12">
        <f t="shared" si="6"/>
        <v>-6.5341747912999959E-2</v>
      </c>
      <c r="H34" s="12">
        <f t="shared" si="6"/>
        <v>-5.0884692999893066E-2</v>
      </c>
      <c r="I34" s="12">
        <f t="shared" si="6"/>
        <v>4.7564726717783223E-2</v>
      </c>
      <c r="J34" s="12">
        <f t="shared" si="6"/>
        <v>2.9130188022843395E-2</v>
      </c>
      <c r="K34" s="12">
        <f t="shared" si="6"/>
        <v>5.8821524857115115E-2</v>
      </c>
      <c r="L34" s="12">
        <f t="shared" si="6"/>
        <v>5.2822569943100639E-2</v>
      </c>
      <c r="M34" s="12">
        <f t="shared" si="6"/>
        <v>5.7178858938849109E-2</v>
      </c>
      <c r="N34" s="12">
        <f t="shared" si="6"/>
        <v>6.3528702073636811E-2</v>
      </c>
      <c r="O34" s="12">
        <f t="shared" si="6"/>
        <v>7.8466928786076862E-2</v>
      </c>
      <c r="P34" s="12">
        <f t="shared" si="6"/>
        <v>0.10659390214561082</v>
      </c>
      <c r="Q34" s="12">
        <f t="shared" si="6"/>
        <v>9.0011633549474501E-2</v>
      </c>
      <c r="R34" s="12">
        <f t="shared" si="6"/>
        <v>1.895195682671913E-2</v>
      </c>
      <c r="S34" s="12">
        <f t="shared" si="6"/>
        <v>8.1248985166184839E-2</v>
      </c>
      <c r="T34" s="12">
        <f t="shared" si="6"/>
        <v>0.15375427891884264</v>
      </c>
      <c r="U34" s="12">
        <f t="shared" si="6"/>
        <v>0.14533212936743101</v>
      </c>
      <c r="V34" s="12">
        <f t="shared" si="6"/>
        <v>4.6128651047512514E-2</v>
      </c>
      <c r="W34" s="12">
        <f t="shared" si="6"/>
        <v>3.58758514657187E-2</v>
      </c>
      <c r="X34" s="12">
        <f t="shared" si="6"/>
        <v>6.0430837335176735E-2</v>
      </c>
      <c r="Y34" s="12">
        <f t="shared" si="6"/>
        <v>4.0092014459415015E-2</v>
      </c>
      <c r="Z34" s="12">
        <f t="shared" si="6"/>
        <v>3.8862559241706229E-2</v>
      </c>
      <c r="AA34" s="12">
        <f t="shared" si="6"/>
        <v>3.7712895377128852E-2</v>
      </c>
      <c r="AB34" s="12">
        <f t="shared" si="6"/>
        <v>3.6635404454865128E-2</v>
      </c>
    </row>
    <row r="35" spans="1:28" x14ac:dyDescent="0.25">
      <c r="A35" s="3" t="s">
        <v>8</v>
      </c>
      <c r="C35" s="12">
        <f t="shared" si="6"/>
        <v>8.0491098669321692E-2</v>
      </c>
      <c r="D35" s="12">
        <f t="shared" si="6"/>
        <v>9.7318285805815252E-2</v>
      </c>
      <c r="E35" s="12">
        <f t="shared" si="6"/>
        <v>0.19220269001736923</v>
      </c>
      <c r="F35" s="12">
        <f t="shared" si="6"/>
        <v>0.20054527592849314</v>
      </c>
      <c r="G35" s="12">
        <f t="shared" si="6"/>
        <v>-5.1345307667217455E-2</v>
      </c>
      <c r="H35" s="12">
        <f t="shared" si="6"/>
        <v>-6.3675296727110919E-2</v>
      </c>
      <c r="I35" s="12">
        <f t="shared" si="6"/>
        <v>2.0749297855680471E-2</v>
      </c>
      <c r="J35" s="12">
        <f t="shared" si="6"/>
        <v>2.1839997322224081E-2</v>
      </c>
      <c r="K35" s="12">
        <f t="shared" si="6"/>
        <v>8.880088715047485E-2</v>
      </c>
      <c r="L35" s="12">
        <f t="shared" si="6"/>
        <v>7.2261557338281435E-2</v>
      </c>
      <c r="M35" s="12">
        <f t="shared" si="6"/>
        <v>8.5472623676264625E-2</v>
      </c>
      <c r="N35" s="12">
        <f t="shared" si="6"/>
        <v>7.1954441816543868E-2</v>
      </c>
      <c r="O35" s="12">
        <f t="shared" si="6"/>
        <v>0.10255186092594482</v>
      </c>
      <c r="P35" s="12">
        <f t="shared" si="6"/>
        <v>0.11711622441490288</v>
      </c>
      <c r="Q35" s="12">
        <f t="shared" si="6"/>
        <v>0.10983259842999149</v>
      </c>
      <c r="R35" s="12">
        <f t="shared" si="6"/>
        <v>4.751173728199487E-2</v>
      </c>
      <c r="S35" s="12">
        <f t="shared" si="6"/>
        <v>3.9786806946555009E-2</v>
      </c>
      <c r="T35" s="12">
        <f t="shared" si="6"/>
        <v>9.8945310421267862E-2</v>
      </c>
      <c r="U35" s="12">
        <f t="shared" si="6"/>
        <v>0.19344828366259459</v>
      </c>
      <c r="V35" s="12">
        <f t="shared" si="6"/>
        <v>6.3251410308114986E-2</v>
      </c>
      <c r="W35" s="12">
        <f t="shared" si="6"/>
        <v>3.2540118151203057E-2</v>
      </c>
      <c r="X35" s="12">
        <f t="shared" si="6"/>
        <v>7.9782757023364015E-2</v>
      </c>
      <c r="Y35" s="12">
        <f t="shared" si="6"/>
        <v>4.705882352941182E-2</v>
      </c>
      <c r="Z35" s="12">
        <f t="shared" si="6"/>
        <v>4.4382022471910032E-2</v>
      </c>
      <c r="AA35" s="12">
        <f t="shared" si="6"/>
        <v>4.3033889187735319E-2</v>
      </c>
      <c r="AB35" s="12">
        <f t="shared" si="6"/>
        <v>4.1774110366168182E-2</v>
      </c>
    </row>
    <row r="36" spans="1:28" x14ac:dyDescent="0.25">
      <c r="A36" s="3" t="s">
        <v>28</v>
      </c>
      <c r="C36" s="12">
        <f>C24/B24-1</f>
        <v>0.15959348379336036</v>
      </c>
      <c r="D36" s="12">
        <f t="shared" ref="D36:AB37" si="7">D24/C24-1</f>
        <v>0.19618617064040111</v>
      </c>
      <c r="E36" s="12">
        <f t="shared" si="7"/>
        <v>0.20930029557786134</v>
      </c>
      <c r="F36" s="12">
        <f t="shared" si="7"/>
        <v>1.4607436768826698E-2</v>
      </c>
      <c r="G36" s="12">
        <f t="shared" si="7"/>
        <v>-0.14583688049848165</v>
      </c>
      <c r="H36" s="12">
        <f t="shared" si="7"/>
        <v>4.582629995205334E-2</v>
      </c>
      <c r="I36" s="12">
        <f t="shared" si="7"/>
        <v>0.13228196885688348</v>
      </c>
      <c r="J36" s="12">
        <f t="shared" si="7"/>
        <v>7.2584159597427478E-2</v>
      </c>
      <c r="K36" s="12">
        <f t="shared" si="7"/>
        <v>5.4438507918668222E-2</v>
      </c>
      <c r="L36" s="12">
        <f t="shared" si="7"/>
        <v>6.0241341948059635E-2</v>
      </c>
      <c r="M36" s="12">
        <f t="shared" si="7"/>
        <v>2.9842706310625244E-2</v>
      </c>
      <c r="N36" s="12">
        <f t="shared" si="7"/>
        <v>5.5300794453334357E-2</v>
      </c>
      <c r="O36" s="12">
        <f t="shared" si="7"/>
        <v>8.6729728507249249E-2</v>
      </c>
      <c r="P36" s="12">
        <f t="shared" si="7"/>
        <v>8.8052161654135652E-2</v>
      </c>
      <c r="Q36" s="12">
        <f t="shared" si="7"/>
        <v>7.7849160503158155E-2</v>
      </c>
      <c r="R36" s="12">
        <f t="shared" si="7"/>
        <v>-3.2807412972700734E-3</v>
      </c>
      <c r="S36" s="12">
        <f t="shared" si="7"/>
        <v>0.12900539496685104</v>
      </c>
      <c r="T36" s="12">
        <f t="shared" si="7"/>
        <v>0.15863200363713847</v>
      </c>
      <c r="U36" s="12">
        <f t="shared" si="7"/>
        <v>4.7062794296815591E-2</v>
      </c>
      <c r="V36" s="12">
        <f t="shared" si="7"/>
        <v>4.5212131694878366E-2</v>
      </c>
      <c r="W36" s="12">
        <f t="shared" si="7"/>
        <v>4.9940952433487062E-2</v>
      </c>
      <c r="X36" s="12">
        <f t="shared" si="7"/>
        <v>5.970452102381163E-2</v>
      </c>
      <c r="Y36" s="12">
        <f t="shared" si="7"/>
        <v>5.1526546138756624E-2</v>
      </c>
      <c r="Z36" s="12">
        <f t="shared" si="7"/>
        <v>4.698280015825218E-2</v>
      </c>
      <c r="AA36" s="12">
        <f t="shared" si="7"/>
        <v>4.5332838799269082E-2</v>
      </c>
      <c r="AB36" s="12">
        <f t="shared" si="7"/>
        <v>4.4117044589034649E-2</v>
      </c>
    </row>
    <row r="37" spans="1:28" x14ac:dyDescent="0.25">
      <c r="A37" s="3" t="s">
        <v>29</v>
      </c>
      <c r="C37" s="12">
        <f>C25/B25-1</f>
        <v>0.10729613733905574</v>
      </c>
      <c r="D37" s="12">
        <f t="shared" si="7"/>
        <v>0.16472868217054271</v>
      </c>
      <c r="E37" s="12">
        <f t="shared" si="7"/>
        <v>0.20632279534109821</v>
      </c>
      <c r="F37" s="12">
        <f t="shared" si="7"/>
        <v>0.13793103448275867</v>
      </c>
      <c r="G37" s="12">
        <f t="shared" si="7"/>
        <v>-4.9696969696969684E-2</v>
      </c>
      <c r="H37" s="12">
        <f t="shared" si="7"/>
        <v>1.0204081632652962E-2</v>
      </c>
      <c r="I37" s="12">
        <f t="shared" si="7"/>
        <v>5.4345407436894311E-2</v>
      </c>
      <c r="J37" s="12">
        <f t="shared" si="7"/>
        <v>6.2222576254288287E-2</v>
      </c>
      <c r="K37" s="12">
        <f t="shared" si="7"/>
        <v>6.9047350620067505E-2</v>
      </c>
      <c r="L37" s="12">
        <f t="shared" si="7"/>
        <v>5.985267520524773E-2</v>
      </c>
      <c r="M37" s="12">
        <f t="shared" si="7"/>
        <v>5.9701492537313383E-2</v>
      </c>
      <c r="N37" s="12">
        <f t="shared" si="7"/>
        <v>7.6056338028168913E-2</v>
      </c>
      <c r="O37" s="12">
        <f t="shared" si="7"/>
        <v>6.5445026178010401E-2</v>
      </c>
      <c r="P37" s="12">
        <f t="shared" si="7"/>
        <v>7.2891072891072994E-2</v>
      </c>
      <c r="Q37" s="12">
        <f t="shared" si="7"/>
        <v>7.4045801526717581E-2</v>
      </c>
      <c r="R37" s="12">
        <f t="shared" si="7"/>
        <v>2.9140014214641186E-2</v>
      </c>
      <c r="S37" s="12">
        <f t="shared" si="7"/>
        <v>1.7437845303867494E-2</v>
      </c>
      <c r="T37" s="12">
        <f t="shared" si="7"/>
        <v>0.11623960631257435</v>
      </c>
      <c r="U37" s="12">
        <f t="shared" si="7"/>
        <v>0.11416844025539685</v>
      </c>
      <c r="V37" s="12">
        <f t="shared" si="7"/>
        <v>8.0911447673625236E-2</v>
      </c>
      <c r="W37" s="12">
        <f t="shared" si="7"/>
        <v>5.6172683665741019E-2</v>
      </c>
      <c r="X37" s="12">
        <f t="shared" si="7"/>
        <v>5.5834349229114455E-2</v>
      </c>
      <c r="Y37" s="12">
        <f t="shared" si="7"/>
        <v>4.6970776641507506E-2</v>
      </c>
      <c r="Z37" s="12">
        <f t="shared" si="7"/>
        <v>4.4242374576390686E-2</v>
      </c>
      <c r="AA37" s="12">
        <f t="shared" si="7"/>
        <v>4.2999999999999927E-2</v>
      </c>
      <c r="AB37" s="12">
        <f t="shared" si="7"/>
        <v>4.2000000000000037E-2</v>
      </c>
    </row>
    <row r="38" spans="1:28" x14ac:dyDescent="0.25">
      <c r="A38" s="3" t="s">
        <v>30</v>
      </c>
      <c r="C38" s="12">
        <f>C29/B29-1</f>
        <v>8.5931853381517875E-2</v>
      </c>
      <c r="D38" s="12">
        <f t="shared" ref="D38:W38" si="8">D29/C29-1</f>
        <v>0.10297368608714264</v>
      </c>
      <c r="E38" s="12">
        <f t="shared" si="8"/>
        <v>0.20174134178142711</v>
      </c>
      <c r="F38" s="12">
        <f t="shared" si="8"/>
        <v>0.20200136293533233</v>
      </c>
      <c r="G38" s="12">
        <f t="shared" si="8"/>
        <v>-4.9577775788499978E-2</v>
      </c>
      <c r="H38" s="12">
        <f t="shared" si="8"/>
        <v>-3.8224259454028853E-2</v>
      </c>
      <c r="I38" s="12">
        <f t="shared" si="8"/>
        <v>2.7665339165632963E-2</v>
      </c>
      <c r="J38" s="12">
        <f t="shared" si="8"/>
        <v>3.0922922986515999E-2</v>
      </c>
      <c r="K38" s="12">
        <f t="shared" si="8"/>
        <v>9.7196117701432883E-2</v>
      </c>
      <c r="L38" s="12">
        <f t="shared" si="8"/>
        <v>7.7058088431457783E-2</v>
      </c>
      <c r="M38" s="12">
        <f t="shared" si="8"/>
        <v>9.2755550340907655E-2</v>
      </c>
      <c r="N38" s="12">
        <f t="shared" si="8"/>
        <v>7.6030159146763365E-2</v>
      </c>
      <c r="O38" s="12">
        <f t="shared" si="8"/>
        <v>8.0658573091634711E-2</v>
      </c>
      <c r="P38" s="12">
        <f t="shared" si="8"/>
        <v>0.12857289422386375</v>
      </c>
      <c r="Q38" s="12">
        <f t="shared" si="8"/>
        <v>9.6989145651897202E-2</v>
      </c>
      <c r="R38" s="12">
        <f t="shared" si="8"/>
        <v>4.4824357136345805E-2</v>
      </c>
      <c r="S38" s="12">
        <f t="shared" si="8"/>
        <v>2.7744289340101647E-2</v>
      </c>
      <c r="T38" s="12">
        <f t="shared" si="8"/>
        <v>8.5145626572411981E-2</v>
      </c>
      <c r="U38" s="12">
        <f t="shared" si="8"/>
        <v>0.19499185696709365</v>
      </c>
      <c r="V38" s="12">
        <f t="shared" si="8"/>
        <v>6.2733218670586677E-2</v>
      </c>
      <c r="W38" s="12">
        <f t="shared" si="8"/>
        <v>2.5043400347202871E-2</v>
      </c>
      <c r="X38" s="12"/>
      <c r="Y38" s="12"/>
      <c r="Z38" s="12"/>
      <c r="AA38" s="12"/>
      <c r="AB38" s="12"/>
    </row>
    <row r="40" spans="1:28" ht="13" x14ac:dyDescent="0.3">
      <c r="A40" s="9" t="s">
        <v>31</v>
      </c>
      <c r="B40" s="2">
        <v>2004</v>
      </c>
      <c r="C40" s="2">
        <v>2005</v>
      </c>
      <c r="D40" s="2">
        <v>2006</v>
      </c>
      <c r="E40" s="2">
        <v>2007</v>
      </c>
      <c r="F40" s="2">
        <v>2008</v>
      </c>
      <c r="G40" s="2">
        <v>2009</v>
      </c>
      <c r="H40" s="2">
        <v>2010</v>
      </c>
      <c r="I40" s="2">
        <v>2011</v>
      </c>
      <c r="J40" s="2">
        <v>2012</v>
      </c>
      <c r="K40" s="2">
        <v>2013</v>
      </c>
      <c r="L40" s="2">
        <v>2014</v>
      </c>
      <c r="M40" s="2">
        <v>2015</v>
      </c>
      <c r="N40" s="2">
        <v>2016</v>
      </c>
      <c r="O40" s="2">
        <v>2017</v>
      </c>
      <c r="P40" s="2">
        <v>2018</v>
      </c>
      <c r="Q40" s="2">
        <v>2019</v>
      </c>
      <c r="R40" s="2">
        <v>2020</v>
      </c>
      <c r="S40" s="2">
        <v>2021</v>
      </c>
      <c r="T40" s="2">
        <v>2022</v>
      </c>
      <c r="U40" s="2">
        <v>2023</v>
      </c>
      <c r="V40" s="2">
        <v>2024</v>
      </c>
      <c r="W40" s="2">
        <v>2025</v>
      </c>
      <c r="X40" s="2">
        <v>2026</v>
      </c>
      <c r="Y40" s="2">
        <v>2027</v>
      </c>
      <c r="Z40" s="2">
        <v>2028</v>
      </c>
      <c r="AA40" s="2">
        <v>2029</v>
      </c>
      <c r="AB40" s="2">
        <v>2030</v>
      </c>
    </row>
    <row r="41" spans="1:28" x14ac:dyDescent="0.25">
      <c r="A41" s="3" t="s">
        <v>32</v>
      </c>
      <c r="B41" s="13">
        <f>B17/$B17-1</f>
        <v>0</v>
      </c>
      <c r="C41" s="13">
        <f t="shared" ref="C41:AB41" si="9">C17/$B17-1</f>
        <v>0.19144333753013432</v>
      </c>
      <c r="D41" s="13">
        <f t="shared" si="9"/>
        <v>0.41436480723427827</v>
      </c>
      <c r="E41" s="13">
        <f t="shared" si="9"/>
        <v>0.54012681018503272</v>
      </c>
      <c r="F41" s="13">
        <f t="shared" si="9"/>
        <v>0.71730799856322691</v>
      </c>
      <c r="G41" s="13">
        <f t="shared" si="9"/>
        <v>0.52667059947873884</v>
      </c>
      <c r="H41" s="13">
        <f t="shared" si="9"/>
        <v>0.48107484797800981</v>
      </c>
      <c r="I41" s="13">
        <f t="shared" si="9"/>
        <v>0.56791110474579276</v>
      </c>
      <c r="J41" s="13">
        <f t="shared" si="9"/>
        <v>0.66491896965602715</v>
      </c>
      <c r="K41" s="13">
        <f t="shared" si="9"/>
        <v>0.76078891971324758</v>
      </c>
      <c r="L41" s="13">
        <f t="shared" si="9"/>
        <v>0.75325152713793364</v>
      </c>
      <c r="M41" s="13">
        <f t="shared" si="9"/>
        <v>0.87280938490553628</v>
      </c>
      <c r="N41" s="13">
        <f t="shared" si="9"/>
        <v>0.95955147742408831</v>
      </c>
      <c r="O41" s="13">
        <f t="shared" si="9"/>
        <v>1.1717869563729</v>
      </c>
      <c r="P41" s="13">
        <f t="shared" si="9"/>
        <v>1.485675334770677</v>
      </c>
      <c r="Q41" s="13">
        <f t="shared" si="9"/>
        <v>1.7056683408396855</v>
      </c>
      <c r="R41" s="13">
        <f t="shared" si="9"/>
        <v>1.8016752636615383</v>
      </c>
      <c r="S41" s="13">
        <f t="shared" si="9"/>
        <v>1.9867700701477449</v>
      </c>
      <c r="T41" s="13">
        <f t="shared" si="9"/>
        <v>2.2730333922250989</v>
      </c>
      <c r="U41" s="13">
        <f t="shared" si="9"/>
        <v>2.7165955268580073</v>
      </c>
      <c r="V41" s="13">
        <f t="shared" si="9"/>
        <v>2.7971558883298613</v>
      </c>
      <c r="W41" s="13">
        <f t="shared" si="9"/>
        <v>3.0312505826735334</v>
      </c>
      <c r="X41" s="13">
        <f t="shared" si="9"/>
        <v>3.2200188740409867</v>
      </c>
      <c r="Y41" s="13">
        <f t="shared" si="9"/>
        <v>3.3606518017779123</v>
      </c>
      <c r="Z41" s="13">
        <f t="shared" si="9"/>
        <v>3.5710320343970361</v>
      </c>
      <c r="AA41" s="13">
        <f t="shared" si="9"/>
        <v>3.716689056640984</v>
      </c>
      <c r="AB41" s="13">
        <f t="shared" si="9"/>
        <v>3.8193164675673668</v>
      </c>
    </row>
    <row r="42" spans="1:28" x14ac:dyDescent="0.25">
      <c r="A42" s="3" t="s">
        <v>1</v>
      </c>
      <c r="B42" s="13">
        <f t="shared" ref="B42:AB43" si="10">B2/$B2-1</f>
        <v>0</v>
      </c>
      <c r="C42" s="13">
        <f t="shared" si="10"/>
        <v>0.1578383176723579</v>
      </c>
      <c r="D42" s="13">
        <f t="shared" si="10"/>
        <v>0.3184681881730298</v>
      </c>
      <c r="E42" s="13">
        <f t="shared" si="10"/>
        <v>0.56953765987188332</v>
      </c>
      <c r="F42" s="13">
        <f t="shared" si="10"/>
        <v>0.78492695081103836</v>
      </c>
      <c r="G42" s="13">
        <f t="shared" si="10"/>
        <v>0.57059134734181005</v>
      </c>
      <c r="H42" s="13">
        <f t="shared" si="10"/>
        <v>0.54239974952637215</v>
      </c>
      <c r="I42" s="13">
        <f t="shared" si="10"/>
        <v>0.63303206512884613</v>
      </c>
      <c r="J42" s="13">
        <f t="shared" si="10"/>
        <v>0.66889589429342178</v>
      </c>
      <c r="K42" s="13">
        <f t="shared" si="10"/>
        <v>0.77420186193278551</v>
      </c>
      <c r="L42" s="13">
        <f t="shared" si="10"/>
        <v>0.86475221038932948</v>
      </c>
      <c r="M42" s="13">
        <f t="shared" si="10"/>
        <v>1.0182140560230617</v>
      </c>
      <c r="N42" s="13">
        <f t="shared" si="10"/>
        <v>1.1569578310407174</v>
      </c>
      <c r="O42" s="13">
        <f t="shared" si="10"/>
        <v>1.3367076089207366</v>
      </c>
      <c r="P42" s="13">
        <f t="shared" si="10"/>
        <v>1.648051185692585</v>
      </c>
      <c r="Q42" s="13">
        <f t="shared" si="10"/>
        <v>1.854033294990991</v>
      </c>
      <c r="R42" s="13">
        <f t="shared" si="10"/>
        <v>1.9915785408625837</v>
      </c>
      <c r="S42" s="13">
        <f t="shared" si="10"/>
        <v>2.0994076762302196</v>
      </c>
      <c r="T42" s="13">
        <f t="shared" si="10"/>
        <v>2.49995189021974</v>
      </c>
      <c r="U42" s="13">
        <f t="shared" si="10"/>
        <v>2.8973229227722808</v>
      </c>
      <c r="V42" s="13">
        <f t="shared" si="10"/>
        <v>3.1394852836761808</v>
      </c>
      <c r="W42" s="13">
        <f t="shared" si="10"/>
        <v>3.3149036292406828</v>
      </c>
      <c r="X42" s="13">
        <f t="shared" si="10"/>
        <v>3.5295883988663217</v>
      </c>
      <c r="Y42" s="13">
        <f t="shared" si="10"/>
        <v>3.7095112449240588</v>
      </c>
      <c r="Z42" s="13">
        <f t="shared" si="10"/>
        <v>3.901958085591624</v>
      </c>
      <c r="AA42" s="13">
        <f t="shared" si="10"/>
        <v>4.0825808618961394</v>
      </c>
      <c r="AB42" s="13">
        <f t="shared" si="10"/>
        <v>4.268639989631942</v>
      </c>
    </row>
    <row r="43" spans="1:28" x14ac:dyDescent="0.25">
      <c r="A43" s="3" t="s">
        <v>2</v>
      </c>
      <c r="B43" s="13">
        <f t="shared" si="10"/>
        <v>0</v>
      </c>
      <c r="C43" s="13">
        <f t="shared" si="10"/>
        <v>0.14477942542699496</v>
      </c>
      <c r="D43" s="13">
        <f t="shared" si="10"/>
        <v>0.41919508468387567</v>
      </c>
      <c r="E43" s="13">
        <f t="shared" si="10"/>
        <v>0.77199619262125485</v>
      </c>
      <c r="F43" s="13">
        <f t="shared" si="10"/>
        <v>1.0716413846717741</v>
      </c>
      <c r="G43" s="13">
        <f t="shared" si="10"/>
        <v>0.78914992249371951</v>
      </c>
      <c r="H43" s="13">
        <f t="shared" si="10"/>
        <v>0.64971914496031458</v>
      </c>
      <c r="I43" s="13">
        <f t="shared" si="10"/>
        <v>0.74522514860169786</v>
      </c>
      <c r="J43" s="13">
        <f t="shared" si="10"/>
        <v>0.87654811529219256</v>
      </c>
      <c r="K43" s="13">
        <f t="shared" si="10"/>
        <v>1.0419654914636336</v>
      </c>
      <c r="L43" s="13">
        <f t="shared" si="10"/>
        <v>1.2242074144501141</v>
      </c>
      <c r="M43" s="13">
        <f t="shared" si="10"/>
        <v>1.405465632047219</v>
      </c>
      <c r="N43" s="13">
        <f t="shared" si="10"/>
        <v>1.5686983575221132</v>
      </c>
      <c r="O43" s="13">
        <f t="shared" si="10"/>
        <v>1.7749601108711777</v>
      </c>
      <c r="P43" s="13">
        <f t="shared" si="10"/>
        <v>2.1038532891515231</v>
      </c>
      <c r="Q43" s="13">
        <f t="shared" si="10"/>
        <v>2.4291877609715118</v>
      </c>
      <c r="R43" s="13">
        <f t="shared" si="10"/>
        <v>2.5616996849811509</v>
      </c>
      <c r="S43" s="13">
        <f t="shared" si="10"/>
        <v>2.82314575302237</v>
      </c>
      <c r="T43" s="13">
        <f t="shared" si="10"/>
        <v>3.304769503565673</v>
      </c>
      <c r="U43" s="13">
        <f t="shared" si="10"/>
        <v>3.7642061765059154</v>
      </c>
      <c r="V43" s="13">
        <f t="shared" si="10"/>
        <v>4.2716351719576116</v>
      </c>
      <c r="W43" s="13">
        <f t="shared" si="10"/>
        <v>4.5919596880929117</v>
      </c>
      <c r="X43" s="13">
        <f t="shared" si="10"/>
        <v>4.8603100986757308</v>
      </c>
      <c r="Y43" s="13">
        <f t="shared" si="10"/>
        <v>5.1283550959671098</v>
      </c>
      <c r="Z43" s="13">
        <f t="shared" si="10"/>
        <v>5.4105077246948774</v>
      </c>
      <c r="AA43" s="13">
        <f t="shared" si="10"/>
        <v>5.6813742482735341</v>
      </c>
      <c r="AB43" s="13">
        <f t="shared" si="10"/>
        <v>5.9578838244267462</v>
      </c>
    </row>
    <row r="44" spans="1:28" x14ac:dyDescent="0.25">
      <c r="A44" s="3" t="s">
        <v>7</v>
      </c>
      <c r="B44" s="13">
        <f t="shared" ref="B44:AB45" si="11">B8/$B8-1</f>
        <v>0</v>
      </c>
      <c r="C44" s="13">
        <f t="shared" si="11"/>
        <v>0.12591708175983474</v>
      </c>
      <c r="D44" s="13">
        <f t="shared" si="11"/>
        <v>0.23658121400116028</v>
      </c>
      <c r="E44" s="13">
        <f t="shared" si="11"/>
        <v>0.42959959904227074</v>
      </c>
      <c r="F44" s="13">
        <f t="shared" si="11"/>
        <v>0.68416198816076235</v>
      </c>
      <c r="G44" s="13">
        <f t="shared" si="11"/>
        <v>0.57411590008570501</v>
      </c>
      <c r="H44" s="13">
        <f t="shared" si="11"/>
        <v>0.49401749576359366</v>
      </c>
      <c r="I44" s="13">
        <f t="shared" si="11"/>
        <v>0.56508002966117576</v>
      </c>
      <c r="J44" s="13">
        <f t="shared" si="11"/>
        <v>0.61067110519600321</v>
      </c>
      <c r="K44" s="13">
        <f t="shared" si="11"/>
        <v>0.70541323564692693</v>
      </c>
      <c r="L44" s="13">
        <f t="shared" si="11"/>
        <v>0.79549754556877628</v>
      </c>
      <c r="M44" s="13">
        <f t="shared" si="11"/>
        <v>0.89816204645190312</v>
      </c>
      <c r="N44" s="13">
        <f t="shared" si="11"/>
        <v>1.0187498175884309</v>
      </c>
      <c r="O44" s="13">
        <f t="shared" si="11"/>
        <v>1.1771549157620478</v>
      </c>
      <c r="P44" s="13">
        <f t="shared" si="11"/>
        <v>1.4092263538086227</v>
      </c>
      <c r="Q44" s="13">
        <f t="shared" si="11"/>
        <v>1.6260847535053813</v>
      </c>
      <c r="R44" s="13">
        <f t="shared" si="11"/>
        <v>1.6758541983771207</v>
      </c>
      <c r="S44" s="13">
        <f t="shared" si="11"/>
        <v>1.8932646364479369</v>
      </c>
      <c r="T44" s="13">
        <f t="shared" si="11"/>
        <v>2.3381164543463764</v>
      </c>
      <c r="U44" s="13">
        <f t="shared" si="11"/>
        <v>2.8232520267329946</v>
      </c>
      <c r="V44" s="13">
        <f t="shared" si="11"/>
        <v>2.999613485340856</v>
      </c>
      <c r="W44" s="13">
        <f t="shared" si="11"/>
        <v>3.1431030246612304</v>
      </c>
      <c r="X44" s="13">
        <f t="shared" si="11"/>
        <v>3.3934742096074109</v>
      </c>
      <c r="Y44" s="13">
        <f t="shared" si="11"/>
        <v>3.5696174411460584</v>
      </c>
      <c r="Z44" s="13">
        <f t="shared" si="11"/>
        <v>3.7472044696645312</v>
      </c>
      <c r="AA44" s="13">
        <f t="shared" si="11"/>
        <v>3.9262352951628285</v>
      </c>
      <c r="AB44" s="13">
        <f t="shared" si="11"/>
        <v>4.1067099176409512</v>
      </c>
    </row>
    <row r="45" spans="1:28" x14ac:dyDescent="0.25">
      <c r="A45" s="3" t="s">
        <v>8</v>
      </c>
      <c r="B45" s="13">
        <f t="shared" si="11"/>
        <v>0</v>
      </c>
      <c r="C45" s="13">
        <f t="shared" si="11"/>
        <v>8.0491098669321692E-2</v>
      </c>
      <c r="D45" s="13">
        <f t="shared" si="11"/>
        <v>0.185642640220262</v>
      </c>
      <c r="E45" s="13">
        <f t="shared" si="11"/>
        <v>0.41352634506989228</v>
      </c>
      <c r="F45" s="13">
        <f t="shared" si="11"/>
        <v>0.6970023759741284</v>
      </c>
      <c r="G45" s="13">
        <f t="shared" si="11"/>
        <v>0.60986926686773768</v>
      </c>
      <c r="H45" s="13">
        <f t="shared" si="11"/>
        <v>0.50736036360807812</v>
      </c>
      <c r="I45" s="13">
        <f t="shared" si="11"/>
        <v>0.53863703276842889</v>
      </c>
      <c r="J45" s="13">
        <f t="shared" si="11"/>
        <v>0.57224086144396602</v>
      </c>
      <c r="K45" s="13">
        <f t="shared" si="11"/>
        <v>0.71185724475441692</v>
      </c>
      <c r="L45" s="13">
        <f t="shared" si="11"/>
        <v>0.83555871520119052</v>
      </c>
      <c r="M45" s="13">
        <f t="shared" si="11"/>
        <v>0.99244873450126958</v>
      </c>
      <c r="N45" s="13">
        <f t="shared" si="11"/>
        <v>1.1358142710403878</v>
      </c>
      <c r="O45" s="13">
        <f t="shared" si="11"/>
        <v>1.3548459991277699</v>
      </c>
      <c r="P45" s="13">
        <f t="shared" si="11"/>
        <v>1.630636671624154</v>
      </c>
      <c r="Q45" s="13">
        <f t="shared" si="11"/>
        <v>1.9195663327938592</v>
      </c>
      <c r="R45" s="13">
        <f t="shared" si="11"/>
        <v>2.0582800013749187</v>
      </c>
      <c r="S45" s="13">
        <f t="shared" si="11"/>
        <v>2.1799591973781323</v>
      </c>
      <c r="T45" s="13">
        <f t="shared" si="11"/>
        <v>2.4946012472896775</v>
      </c>
      <c r="U45" s="13">
        <f t="shared" si="11"/>
        <v>3.1706258606630273</v>
      </c>
      <c r="V45" s="13">
        <f t="shared" si="11"/>
        <v>3.4344238282174597</v>
      </c>
      <c r="W45" s="13">
        <f t="shared" si="11"/>
        <v>3.5787205035201657</v>
      </c>
      <c r="X45" s="13">
        <f t="shared" si="11"/>
        <v>3.9440234489304098</v>
      </c>
      <c r="Y45" s="13">
        <f t="shared" si="11"/>
        <v>4.1766833759389002</v>
      </c>
      <c r="Z45" s="13">
        <f t="shared" si="11"/>
        <v>4.4064350538597834</v>
      </c>
      <c r="AA45" s="13">
        <f t="shared" si="11"/>
        <v>4.6390949808682738</v>
      </c>
      <c r="AB45" s="13">
        <f t="shared" si="11"/>
        <v>4.8746631569643695</v>
      </c>
    </row>
    <row r="46" spans="1:28" x14ac:dyDescent="0.25">
      <c r="A46" s="3" t="s">
        <v>28</v>
      </c>
      <c r="B46" s="13">
        <f>B24/$B24-1</f>
        <v>0</v>
      </c>
      <c r="C46" s="13">
        <f>C24/$B24-1</f>
        <v>0.15959348379336036</v>
      </c>
      <c r="D46" s="13">
        <f t="shared" ref="D46:AB47" si="12">D24/$B24-1</f>
        <v>0.38708968887834172</v>
      </c>
      <c r="E46" s="13">
        <f t="shared" si="12"/>
        <v>0.6774079707535825</v>
      </c>
      <c r="F46" s="13">
        <f t="shared" si="12"/>
        <v>0.70191060162189145</v>
      </c>
      <c r="G46" s="13">
        <f t="shared" si="12"/>
        <v>0.45370926859406069</v>
      </c>
      <c r="H46" s="13">
        <f t="shared" si="12"/>
        <v>0.52032738557973213</v>
      </c>
      <c r="I46" s="13">
        <f t="shared" si="12"/>
        <v>0.72143928545125746</v>
      </c>
      <c r="J46" s="13">
        <f t="shared" si="12"/>
        <v>0.84638850928373288</v>
      </c>
      <c r="K46" s="13">
        <f t="shared" si="12"/>
        <v>0.94690314476731352</v>
      </c>
      <c r="L46" s="13">
        <f t="shared" si="12"/>
        <v>1.0641872028509942</v>
      </c>
      <c r="M46" s="13">
        <f t="shared" si="12"/>
        <v>1.125788135315827</v>
      </c>
      <c r="N46" s="13">
        <f t="shared" si="12"/>
        <v>1.2433459080382643</v>
      </c>
      <c r="O46" s="13">
        <f t="shared" si="12"/>
        <v>1.4379106895902716</v>
      </c>
      <c r="P46" s="13">
        <f t="shared" si="12"/>
        <v>1.6525739957284196</v>
      </c>
      <c r="Q46" s="13">
        <f t="shared" si="12"/>
        <v>1.8590746544683849</v>
      </c>
      <c r="R46" s="13">
        <f t="shared" si="12"/>
        <v>1.849694770177492</v>
      </c>
      <c r="S46" s="13">
        <f t="shared" si="12"/>
        <v>2.2173207695392092</v>
      </c>
      <c r="T46" s="13">
        <f t="shared" si="12"/>
        <v>2.7276908095545944</v>
      </c>
      <c r="U46" s="13">
        <f t="shared" si="12"/>
        <v>2.9031263553267923</v>
      </c>
      <c r="V46" s="13">
        <f t="shared" si="12"/>
        <v>3.0795950181255778</v>
      </c>
      <c r="W46" s="13">
        <f t="shared" si="12"/>
        <v>3.2833338788736777</v>
      </c>
      <c r="X46" s="13">
        <f t="shared" si="12"/>
        <v>3.5390682764968959</v>
      </c>
      <c r="Y46" s="13">
        <f t="shared" si="12"/>
        <v>3.7729507874727801</v>
      </c>
      <c r="Z46" s="13">
        <f t="shared" si="12"/>
        <v>3.9971973804857859</v>
      </c>
      <c r="AA46" s="13">
        <f t="shared" si="12"/>
        <v>4.2237345237834782</v>
      </c>
      <c r="AB46" s="13">
        <f t="shared" si="12"/>
        <v>4.4541902526905135</v>
      </c>
    </row>
    <row r="47" spans="1:28" x14ac:dyDescent="0.25">
      <c r="A47" s="3" t="s">
        <v>29</v>
      </c>
      <c r="B47" s="13">
        <f>B25/$B25-1</f>
        <v>0</v>
      </c>
      <c r="C47" s="13">
        <f>C25/$B25-1</f>
        <v>0.10729613733905574</v>
      </c>
      <c r="D47" s="13">
        <f t="shared" si="12"/>
        <v>0.28969957081545061</v>
      </c>
      <c r="E47" s="13">
        <f t="shared" si="12"/>
        <v>0.55579399141630903</v>
      </c>
      <c r="F47" s="13">
        <f t="shared" si="12"/>
        <v>0.77038626609442051</v>
      </c>
      <c r="G47" s="13">
        <f t="shared" si="12"/>
        <v>0.68240343347639487</v>
      </c>
      <c r="H47" s="13">
        <f t="shared" si="12"/>
        <v>0.6995708154506437</v>
      </c>
      <c r="I47" s="13">
        <f t="shared" si="12"/>
        <v>0.79193468388416366</v>
      </c>
      <c r="J47" s="13">
        <f t="shared" si="12"/>
        <v>0.90343347639484972</v>
      </c>
      <c r="K47" s="13">
        <f t="shared" si="12"/>
        <v>1.0348605150214589</v>
      </c>
      <c r="L47" s="13">
        <f t="shared" si="12"/>
        <v>1.1566523605150216</v>
      </c>
      <c r="M47" s="13">
        <f t="shared" si="12"/>
        <v>1.2854077253218885</v>
      </c>
      <c r="N47" s="13">
        <f t="shared" si="12"/>
        <v>1.459227467811159</v>
      </c>
      <c r="O47" s="13">
        <f t="shared" si="12"/>
        <v>1.6201716738197427</v>
      </c>
      <c r="P47" s="13">
        <f t="shared" si="12"/>
        <v>1.811158798283262</v>
      </c>
      <c r="Q47" s="13">
        <f t="shared" si="12"/>
        <v>2.0193133047210301</v>
      </c>
      <c r="R47" s="13">
        <f t="shared" si="12"/>
        <v>2.107296137339056</v>
      </c>
      <c r="S47" s="13">
        <f t="shared" si="12"/>
        <v>2.1614806866952789</v>
      </c>
      <c r="T47" s="13">
        <f t="shared" si="12"/>
        <v>2.5289699570815452</v>
      </c>
      <c r="U47" s="13">
        <f t="shared" si="12"/>
        <v>2.9318669527896994</v>
      </c>
      <c r="V47" s="13">
        <f t="shared" si="12"/>
        <v>3.25</v>
      </c>
      <c r="W47" s="13">
        <f t="shared" si="12"/>
        <v>3.4887339055793989</v>
      </c>
      <c r="X47" s="13">
        <f t="shared" si="12"/>
        <v>3.7393594420600866</v>
      </c>
      <c r="Y47" s="13">
        <f t="shared" si="12"/>
        <v>3.9619708358369099</v>
      </c>
      <c r="Z47" s="13">
        <f t="shared" si="12"/>
        <v>4.1815002081931336</v>
      </c>
      <c r="AA47" s="13">
        <f t="shared" si="12"/>
        <v>4.4043047171454379</v>
      </c>
      <c r="AB47" s="13">
        <f t="shared" si="12"/>
        <v>4.6312855152655468</v>
      </c>
    </row>
    <row r="48" spans="1:28" x14ac:dyDescent="0.25">
      <c r="A48" s="3" t="s">
        <v>30</v>
      </c>
      <c r="B48" s="13">
        <f>B29/$B29-1</f>
        <v>0</v>
      </c>
      <c r="C48" s="13">
        <f t="shared" ref="C48:W48" si="13">C29/$B29-1</f>
        <v>8.5931853381517875E-2</v>
      </c>
      <c r="D48" s="13">
        <f t="shared" si="13"/>
        <v>0.19775425916365519</v>
      </c>
      <c r="E48" s="13">
        <f t="shared" si="13"/>
        <v>0.43939081053175033</v>
      </c>
      <c r="F48" s="13">
        <f t="shared" si="13"/>
        <v>0.7301497160557564</v>
      </c>
      <c r="G48" s="13">
        <f t="shared" si="13"/>
        <v>0.64437274135260725</v>
      </c>
      <c r="H48" s="13">
        <f t="shared" si="13"/>
        <v>0.58151781104801237</v>
      </c>
      <c r="I48" s="13">
        <f t="shared" si="13"/>
        <v>0.62527103768714509</v>
      </c>
      <c r="J48" s="13">
        <f t="shared" si="13"/>
        <v>0.6755291688177596</v>
      </c>
      <c r="K48" s="13">
        <f t="shared" si="13"/>
        <v>0.83838409912235434</v>
      </c>
      <c r="L48" s="13">
        <f t="shared" si="13"/>
        <v>0.98004646360351089</v>
      </c>
      <c r="M48" s="13">
        <f t="shared" si="13"/>
        <v>1.1637067630356221</v>
      </c>
      <c r="N48" s="13">
        <f t="shared" si="13"/>
        <v>1.3282137325761489</v>
      </c>
      <c r="O48" s="13">
        <f t="shared" si="13"/>
        <v>1.5160041300980902</v>
      </c>
      <c r="P48" s="13">
        <f t="shared" si="13"/>
        <v>1.839494062983996</v>
      </c>
      <c r="Q48" s="13">
        <f t="shared" si="13"/>
        <v>2.1148941662364482</v>
      </c>
      <c r="R48" s="13">
        <f t="shared" si="13"/>
        <v>2.2545172947857512</v>
      </c>
      <c r="S48" s="13">
        <f t="shared" si="13"/>
        <v>2.3448115642746514</v>
      </c>
      <c r="T48" s="13">
        <f t="shared" si="13"/>
        <v>2.6296076406814661</v>
      </c>
      <c r="U48" s="13">
        <f t="shared" si="13"/>
        <v>3.3373515745998965</v>
      </c>
      <c r="V48" s="13">
        <f t="shared" si="13"/>
        <v>3.609447599380486</v>
      </c>
      <c r="W48" s="13">
        <f t="shared" si="13"/>
        <v>3.7248838409912244</v>
      </c>
      <c r="X48" s="13"/>
      <c r="Y48" s="13"/>
      <c r="Z48" s="13"/>
      <c r="AA48" s="13"/>
      <c r="AB48" s="13"/>
    </row>
    <row r="50" spans="1:28" ht="13" x14ac:dyDescent="0.3">
      <c r="A50" s="9" t="s">
        <v>33</v>
      </c>
      <c r="B50" s="2">
        <v>2004</v>
      </c>
      <c r="C50" s="2">
        <v>2005</v>
      </c>
      <c r="D50" s="2">
        <v>2006</v>
      </c>
      <c r="E50" s="2">
        <v>2007</v>
      </c>
      <c r="F50" s="2">
        <v>2008</v>
      </c>
      <c r="G50" s="2">
        <v>2009</v>
      </c>
      <c r="H50" s="2">
        <v>2010</v>
      </c>
      <c r="I50" s="2">
        <v>2011</v>
      </c>
      <c r="J50" s="2">
        <v>2012</v>
      </c>
      <c r="K50" s="2">
        <v>2013</v>
      </c>
      <c r="L50" s="2">
        <v>2014</v>
      </c>
      <c r="M50" s="2">
        <v>2015</v>
      </c>
      <c r="N50" s="2">
        <v>2016</v>
      </c>
      <c r="O50" s="2">
        <v>2017</v>
      </c>
      <c r="P50" s="2">
        <v>2018</v>
      </c>
      <c r="Q50" s="2">
        <v>2019</v>
      </c>
      <c r="R50" s="2">
        <v>2020</v>
      </c>
      <c r="S50" s="2">
        <v>2021</v>
      </c>
      <c r="T50" s="2">
        <v>2022</v>
      </c>
      <c r="U50" s="2">
        <v>2023</v>
      </c>
      <c r="V50" s="2">
        <v>2024</v>
      </c>
      <c r="W50" s="2">
        <v>2025</v>
      </c>
      <c r="X50" s="2">
        <v>2026</v>
      </c>
      <c r="Y50" s="2">
        <v>2027</v>
      </c>
      <c r="Z50" s="2">
        <v>2028</v>
      </c>
      <c r="AA50" s="2">
        <v>2029</v>
      </c>
      <c r="AB50" s="2">
        <v>2030</v>
      </c>
    </row>
    <row r="51" spans="1:28" x14ac:dyDescent="0.25">
      <c r="A51" s="3" t="s">
        <v>34</v>
      </c>
      <c r="B51" s="12">
        <f>B17/1000/B24</f>
        <v>8.5815932119096869E-2</v>
      </c>
      <c r="C51" s="12">
        <f t="shared" ref="C51:AB51" si="14">C17/1000/C24</f>
        <v>8.8172986487268221E-2</v>
      </c>
      <c r="D51" s="12">
        <f t="shared" si="14"/>
        <v>8.7503378665733739E-2</v>
      </c>
      <c r="E51" s="12">
        <f t="shared" si="14"/>
        <v>7.8792649195689235E-2</v>
      </c>
      <c r="F51" s="12">
        <f t="shared" si="14"/>
        <v>8.6592319533024029E-2</v>
      </c>
      <c r="G51" s="12">
        <f t="shared" si="14"/>
        <v>9.012301384017167E-2</v>
      </c>
      <c r="H51" s="12">
        <f t="shared" si="14"/>
        <v>8.3600295451441098E-2</v>
      </c>
      <c r="I51" s="12">
        <f t="shared" si="14"/>
        <v>7.8162357552082812E-2</v>
      </c>
      <c r="J51" s="12">
        <f t="shared" si="14"/>
        <v>7.7381641277232752E-2</v>
      </c>
      <c r="K51" s="12">
        <f t="shared" si="14"/>
        <v>7.7612357253770484E-2</v>
      </c>
      <c r="L51" s="12">
        <f t="shared" si="14"/>
        <v>7.2889180706461706E-2</v>
      </c>
      <c r="M51" s="12">
        <f t="shared" si="14"/>
        <v>7.5603434028567229E-2</v>
      </c>
      <c r="N51" s="12">
        <f t="shared" si="14"/>
        <v>7.495978928971897E-2</v>
      </c>
      <c r="O51" s="12">
        <f t="shared" si="14"/>
        <v>7.644821560569956E-2</v>
      </c>
      <c r="P51" s="12">
        <f t="shared" si="14"/>
        <v>8.0416435561194183E-2</v>
      </c>
      <c r="Q51" s="12">
        <f t="shared" si="14"/>
        <v>8.1211398349254046E-2</v>
      </c>
      <c r="R51" s="12">
        <f t="shared" si="14"/>
        <v>8.436986892850859E-2</v>
      </c>
      <c r="S51" s="12">
        <f t="shared" si="14"/>
        <v>7.9666429291680052E-2</v>
      </c>
      <c r="T51" s="12">
        <f t="shared" si="14"/>
        <v>7.5349170776394775E-2</v>
      </c>
      <c r="U51" s="12">
        <f t="shared" si="14"/>
        <v>8.1714779489961475E-2</v>
      </c>
      <c r="V51" s="12">
        <f t="shared" si="14"/>
        <v>7.9874710727601411E-2</v>
      </c>
      <c r="W51" s="12">
        <f t="shared" si="14"/>
        <v>8.0765482248315798E-2</v>
      </c>
      <c r="X51" s="12">
        <f t="shared" si="14"/>
        <v>7.9783962517413473E-2</v>
      </c>
      <c r="Y51" s="12">
        <f t="shared" si="14"/>
        <v>7.8402945196619611E-2</v>
      </c>
      <c r="Z51" s="12">
        <f t="shared" si="14"/>
        <v>7.8497474666470016E-2</v>
      </c>
      <c r="AA51" s="12">
        <f t="shared" si="14"/>
        <v>7.7486148285043896E-2</v>
      </c>
      <c r="AB51" s="12">
        <f t="shared" si="14"/>
        <v>7.582686259196654E-2</v>
      </c>
    </row>
    <row r="52" spans="1:28" x14ac:dyDescent="0.25">
      <c r="A52" s="3" t="s">
        <v>35</v>
      </c>
      <c r="B52" s="12">
        <f>B2/1000/B24</f>
        <v>7.5262841857401161E-2</v>
      </c>
      <c r="C52" s="12">
        <f t="shared" ref="C52:AB52" si="15">C2/1000/C24</f>
        <v>7.5148923667928122E-2</v>
      </c>
      <c r="D52" s="12">
        <f t="shared" si="15"/>
        <v>7.1539471121527698E-2</v>
      </c>
      <c r="E52" s="12">
        <f t="shared" si="15"/>
        <v>7.0422858805841745E-2</v>
      </c>
      <c r="F52" s="12">
        <f t="shared" si="15"/>
        <v>7.8934037250770986E-2</v>
      </c>
      <c r="G52" s="12">
        <f t="shared" si="15"/>
        <v>8.1314173852597135E-2</v>
      </c>
      <c r="H52" s="12">
        <f t="shared" si="15"/>
        <v>7.6355520219240663E-2</v>
      </c>
      <c r="I52" s="12">
        <f t="shared" si="15"/>
        <v>7.1397600313065288E-2</v>
      </c>
      <c r="J52" s="12">
        <f t="shared" si="15"/>
        <v>6.8027853908925157E-2</v>
      </c>
      <c r="K52" s="12">
        <f t="shared" si="15"/>
        <v>6.8586603558911552E-2</v>
      </c>
      <c r="L52" s="12">
        <f t="shared" si="15"/>
        <v>6.7991193104931999E-2</v>
      </c>
      <c r="M52" s="12">
        <f t="shared" si="15"/>
        <v>7.1454216348931066E-2</v>
      </c>
      <c r="N52" s="12">
        <f t="shared" si="15"/>
        <v>7.2364576300522773E-2</v>
      </c>
      <c r="O52" s="12">
        <f t="shared" si="15"/>
        <v>7.2138514338580872E-2</v>
      </c>
      <c r="P52" s="12">
        <f t="shared" si="15"/>
        <v>7.5134513849576978E-2</v>
      </c>
      <c r="Q52" s="12">
        <f t="shared" si="15"/>
        <v>7.5130132121927679E-2</v>
      </c>
      <c r="R52" s="12">
        <f t="shared" si="15"/>
        <v>7.9010111883284925E-2</v>
      </c>
      <c r="S52" s="12">
        <f t="shared" si="15"/>
        <v>7.2504498773101708E-2</v>
      </c>
      <c r="T52" s="12">
        <f t="shared" si="15"/>
        <v>7.0664746375141307E-2</v>
      </c>
      <c r="U52" s="12">
        <f t="shared" si="15"/>
        <v>7.5150935967912294E-2</v>
      </c>
      <c r="V52" s="12">
        <f t="shared" si="15"/>
        <v>7.6367733780473415E-2</v>
      </c>
      <c r="W52" s="12">
        <f t="shared" si="15"/>
        <v>7.5817556758583302E-2</v>
      </c>
      <c r="X52" s="12">
        <f t="shared" si="15"/>
        <v>7.5105654856132242E-2</v>
      </c>
      <c r="Y52" s="12">
        <f t="shared" si="15"/>
        <v>7.4262487889603726E-2</v>
      </c>
      <c r="Z52" s="12">
        <f t="shared" si="15"/>
        <v>7.3828441843861392E-2</v>
      </c>
      <c r="AA52" s="12">
        <f t="shared" si="15"/>
        <v>7.3229119491945785E-2</v>
      </c>
      <c r="AB52" s="12">
        <f t="shared" si="15"/>
        <v>7.270241776909811E-2</v>
      </c>
    </row>
    <row r="53" spans="1:28" x14ac:dyDescent="0.25">
      <c r="A53" s="3" t="s">
        <v>36</v>
      </c>
      <c r="B53" s="12">
        <f>B28/1000/B24</f>
        <v>3.1494533788035582E-4</v>
      </c>
      <c r="C53" s="12">
        <f t="shared" ref="C53:AB53" si="16">C28/1000/C24</f>
        <v>1.9050527429882518E-3</v>
      </c>
      <c r="D53" s="12">
        <f t="shared" si="16"/>
        <v>-1.3455881243860147E-3</v>
      </c>
      <c r="E53" s="12">
        <f t="shared" si="16"/>
        <v>-4.6327108165100462E-3</v>
      </c>
      <c r="F53" s="12">
        <f t="shared" si="16"/>
        <v>-9.1866447713830797E-3</v>
      </c>
      <c r="G53" s="12">
        <f t="shared" si="16"/>
        <v>-4.7290881090891719E-3</v>
      </c>
      <c r="H53" s="12">
        <f t="shared" si="16"/>
        <v>2.3523437166016927E-3</v>
      </c>
      <c r="I53" s="12">
        <f t="shared" si="16"/>
        <v>1.2986848016979633E-3</v>
      </c>
      <c r="J53" s="12">
        <f t="shared" si="16"/>
        <v>-2.2293038630022428E-3</v>
      </c>
      <c r="K53" s="12">
        <f t="shared" si="16"/>
        <v>-3.6595473626657008E-3</v>
      </c>
      <c r="L53" s="12">
        <f t="shared" si="16"/>
        <v>-7.0211832766315025E-4</v>
      </c>
      <c r="M53" s="12">
        <f t="shared" si="16"/>
        <v>3.2204586729566291E-3</v>
      </c>
      <c r="N53" s="12">
        <f t="shared" si="16"/>
        <v>1.4448397979199127E-3</v>
      </c>
      <c r="O53" s="12">
        <f t="shared" si="16"/>
        <v>-2.0476261882385366E-3</v>
      </c>
      <c r="P53" s="12">
        <f t="shared" si="16"/>
        <v>2.3864167590872125E-3</v>
      </c>
      <c r="Q53" s="12">
        <f t="shared" si="16"/>
        <v>-4.3778410504112693E-4</v>
      </c>
      <c r="R53" s="12">
        <f t="shared" si="16"/>
        <v>3.1441863435187253E-4</v>
      </c>
      <c r="S53" s="12">
        <f t="shared" si="16"/>
        <v>-2.9327392671039294E-3</v>
      </c>
      <c r="T53" s="12">
        <f t="shared" si="16"/>
        <v>-2.2870758849484656E-3</v>
      </c>
      <c r="U53" s="12">
        <f t="shared" si="16"/>
        <v>-3.9580988023451107E-3</v>
      </c>
      <c r="V53" s="12">
        <f t="shared" si="16"/>
        <v>-2.8001366561275099E-3</v>
      </c>
      <c r="W53" s="12">
        <f t="shared" si="16"/>
        <v>-1.4280873532833388E-3</v>
      </c>
      <c r="X53" s="12">
        <f t="shared" si="16"/>
        <v>-1.8047315465014857E-3</v>
      </c>
      <c r="Y53" s="12">
        <f t="shared" si="16"/>
        <v>-1.8923518644384189E-3</v>
      </c>
      <c r="Z53" s="12">
        <f t="shared" si="16"/>
        <v>-1.1933564820608626E-3</v>
      </c>
      <c r="AA53" s="12">
        <f t="shared" si="16"/>
        <v>-2.6670069991718628E-3</v>
      </c>
      <c r="AB53" s="12">
        <f t="shared" si="16"/>
        <v>-1.9504337429670855E-3</v>
      </c>
    </row>
    <row r="54" spans="1:28" ht="25" x14ac:dyDescent="0.25">
      <c r="A54" s="14" t="s">
        <v>37</v>
      </c>
      <c r="B54" s="13">
        <f>B12/B2</f>
        <v>5.8671075772343019E-2</v>
      </c>
      <c r="C54" s="13">
        <f t="shared" ref="C54:AB54" si="17">C12/C2</f>
        <v>8.4623216242145374E-2</v>
      </c>
      <c r="D54" s="13">
        <f t="shared" si="17"/>
        <v>0.11713481270351257</v>
      </c>
      <c r="E54" s="13">
        <f t="shared" si="17"/>
        <v>0.14259881298254559</v>
      </c>
      <c r="F54" s="13">
        <f t="shared" si="17"/>
        <v>0.11181217146162313</v>
      </c>
      <c r="G54" s="13">
        <f t="shared" si="17"/>
        <v>5.6558646305308519E-2</v>
      </c>
      <c r="H54" s="13">
        <f t="shared" si="17"/>
        <v>8.8198839181414537E-2</v>
      </c>
      <c r="I54" s="13">
        <f t="shared" si="17"/>
        <v>9.7840678018221119E-2</v>
      </c>
      <c r="J54" s="13">
        <f t="shared" si="17"/>
        <v>9.1512356209227402E-2</v>
      </c>
      <c r="K54" s="13">
        <f t="shared" si="17"/>
        <v>9.5167894409555531E-2</v>
      </c>
      <c r="L54" s="13">
        <f t="shared" si="17"/>
        <v>9.3630905164188816E-2</v>
      </c>
      <c r="M54" s="13">
        <f t="shared" si="17"/>
        <v>0.1146653488692576</v>
      </c>
      <c r="N54" s="13">
        <f t="shared" si="17"/>
        <v>0.11898713700934486</v>
      </c>
      <c r="O54" s="13">
        <f t="shared" si="17"/>
        <v>0.12294594030195498</v>
      </c>
      <c r="P54" s="13">
        <f t="shared" si="17"/>
        <v>0.14356849893804463</v>
      </c>
      <c r="Q54" s="13">
        <f t="shared" si="17"/>
        <v>0.13385399522619251</v>
      </c>
      <c r="R54" s="13">
        <f t="shared" si="17"/>
        <v>0.15801677290340724</v>
      </c>
      <c r="S54" s="13">
        <f t="shared" si="17"/>
        <v>0.12127929842193473</v>
      </c>
      <c r="T54" s="13">
        <f t="shared" si="17"/>
        <v>0.10219749600065728</v>
      </c>
      <c r="U54" s="13">
        <f t="shared" si="17"/>
        <v>7.6561581195394357E-2</v>
      </c>
      <c r="V54" s="13">
        <f t="shared" si="17"/>
        <v>9.0478259621019519E-2</v>
      </c>
      <c r="W54" s="13">
        <f t="shared" si="17"/>
        <v>9.6150679533249267E-2</v>
      </c>
      <c r="X54" s="13">
        <f t="shared" si="17"/>
        <v>8.6958021972416727E-2</v>
      </c>
      <c r="Y54" s="13">
        <f t="shared" si="17"/>
        <v>8.6632806187233014E-2</v>
      </c>
      <c r="Z54" s="13">
        <f t="shared" si="17"/>
        <v>8.8388599312409943E-2</v>
      </c>
      <c r="AA54" s="13">
        <f t="shared" si="17"/>
        <v>8.7627349787416056E-2</v>
      </c>
      <c r="AB54" s="13">
        <f t="shared" si="17"/>
        <v>8.7602538306763636E-2</v>
      </c>
    </row>
    <row r="55" spans="1:28" ht="25" x14ac:dyDescent="0.25">
      <c r="A55" s="14" t="s">
        <v>38</v>
      </c>
      <c r="B55" s="13">
        <f>-B14/B2</f>
        <v>0.17317803379705729</v>
      </c>
      <c r="C55" s="13">
        <f t="shared" ref="C55:AB55" si="18">-C14/C2</f>
        <v>0.19427219800197187</v>
      </c>
      <c r="D55" s="13">
        <f t="shared" si="18"/>
        <v>0.3009769756452102</v>
      </c>
      <c r="E55" s="13">
        <f t="shared" si="18"/>
        <v>0.28387098318507348</v>
      </c>
      <c r="F55" s="13">
        <f t="shared" si="18"/>
        <v>0.27398354314954293</v>
      </c>
      <c r="G55" s="13">
        <f t="shared" si="18"/>
        <v>0.19090535512189752</v>
      </c>
      <c r="H55" s="13">
        <f t="shared" si="18"/>
        <v>0.11314435215210986</v>
      </c>
      <c r="I55" s="13">
        <f t="shared" si="18"/>
        <v>0.11947248843208087</v>
      </c>
      <c r="J55" s="13">
        <f t="shared" si="18"/>
        <v>0.18906460525989049</v>
      </c>
      <c r="K55" s="13">
        <f t="shared" si="18"/>
        <v>0.21339063141511794</v>
      </c>
      <c r="L55" s="13">
        <f t="shared" si="18"/>
        <v>0.13511478974122082</v>
      </c>
      <c r="M55" s="13">
        <f t="shared" si="18"/>
        <v>0.11470376082738765</v>
      </c>
      <c r="N55" s="13">
        <f t="shared" si="18"/>
        <v>0.12417312974344538</v>
      </c>
      <c r="O55" s="13">
        <f t="shared" si="18"/>
        <v>0.18049559255595979</v>
      </c>
      <c r="P55" s="13">
        <f t="shared" si="18"/>
        <v>0.16724848946650156</v>
      </c>
      <c r="Q55" s="13">
        <f t="shared" si="18"/>
        <v>0.20060328911531422</v>
      </c>
      <c r="R55" s="13">
        <f t="shared" si="18"/>
        <v>0.19128614582661774</v>
      </c>
      <c r="S55" s="13">
        <f t="shared" si="18"/>
        <v>0.21410595358079068</v>
      </c>
      <c r="T55" s="13">
        <f t="shared" si="18"/>
        <v>0.16931079283178965</v>
      </c>
      <c r="U55" s="13">
        <f t="shared" si="18"/>
        <v>0.16952985649189939</v>
      </c>
      <c r="V55" s="13">
        <f t="shared" si="18"/>
        <v>0.13438971234763511</v>
      </c>
      <c r="W55" s="13">
        <f t="shared" si="18"/>
        <v>0.14472270932928746</v>
      </c>
      <c r="X55" s="13">
        <f t="shared" si="18"/>
        <v>0.13172048253503418</v>
      </c>
      <c r="Y55" s="13">
        <f t="shared" si="18"/>
        <v>0.12668821424448806</v>
      </c>
      <c r="Z55" s="13">
        <f t="shared" si="18"/>
        <v>0.13280470222912277</v>
      </c>
      <c r="AA55" s="13">
        <f t="shared" si="18"/>
        <v>0.14412920822525871</v>
      </c>
      <c r="AB55" s="13">
        <f t="shared" si="18"/>
        <v>0.11840272403652685</v>
      </c>
    </row>
    <row r="56" spans="1:28" ht="25" x14ac:dyDescent="0.25">
      <c r="A56" s="14" t="s">
        <v>39</v>
      </c>
      <c r="B56" s="13">
        <f>B19/B2</f>
        <v>0.26815409269981927</v>
      </c>
      <c r="C56" s="13">
        <f t="shared" ref="C56:AB56" si="19">C19/C2</f>
        <v>0.23740543777513634</v>
      </c>
      <c r="D56" s="13">
        <f t="shared" si="19"/>
        <v>0.22108499033272302</v>
      </c>
      <c r="E56" s="13">
        <f t="shared" si="19"/>
        <v>0.23869727052954554</v>
      </c>
      <c r="F56" s="13">
        <f t="shared" si="19"/>
        <v>0.32009710389425317</v>
      </c>
      <c r="G56" s="13">
        <f t="shared" si="19"/>
        <v>0.45098049269404222</v>
      </c>
      <c r="H56" s="13">
        <f t="shared" si="19"/>
        <v>0.42604697099309552</v>
      </c>
      <c r="I56" s="13">
        <f t="shared" si="19"/>
        <v>0.37958770568736777</v>
      </c>
      <c r="J56" s="13">
        <f t="shared" si="19"/>
        <v>0.37729716416928533</v>
      </c>
      <c r="K56" s="13">
        <f t="shared" si="19"/>
        <v>0.40904025183327919</v>
      </c>
      <c r="L56" s="13">
        <f t="shared" si="19"/>
        <v>0.40059075223145058</v>
      </c>
      <c r="M56" s="13">
        <f t="shared" si="19"/>
        <v>0.34847921497159717</v>
      </c>
      <c r="N56" s="13">
        <f t="shared" si="19"/>
        <v>0.31569769456820052</v>
      </c>
      <c r="O56" s="13">
        <f t="shared" si="19"/>
        <v>0.32768981086832516</v>
      </c>
      <c r="P56" s="13">
        <f t="shared" si="19"/>
        <v>0.27877320735006639</v>
      </c>
      <c r="Q56" s="13">
        <f t="shared" si="19"/>
        <v>0.26087647890892751</v>
      </c>
      <c r="R56" s="13">
        <f t="shared" si="19"/>
        <v>0.26732146541463592</v>
      </c>
      <c r="S56" s="13">
        <f t="shared" si="19"/>
        <v>0.31011339266268323</v>
      </c>
      <c r="T56" s="13">
        <f t="shared" si="19"/>
        <v>0.31137682358376251</v>
      </c>
      <c r="U56" s="13">
        <f t="shared" si="19"/>
        <v>0.33974563868369972</v>
      </c>
      <c r="V56" s="13">
        <f t="shared" si="19"/>
        <v>0.36911709567055567</v>
      </c>
      <c r="W56" s="13">
        <f t="shared" si="19"/>
        <v>0.38065916123200483</v>
      </c>
      <c r="X56" s="13">
        <f t="shared" si="19"/>
        <v>0.37530487909169868</v>
      </c>
      <c r="Y56" s="13">
        <f t="shared" si="19"/>
        <v>0.37756023623744656</v>
      </c>
      <c r="Z56" s="13">
        <f t="shared" si="19"/>
        <v>0.37632298175945428</v>
      </c>
      <c r="AA56" s="13">
        <f t="shared" si="19"/>
        <v>0.39348657127844477</v>
      </c>
      <c r="AB56" s="13">
        <f t="shared" si="19"/>
        <v>0.40069177387659283</v>
      </c>
    </row>
    <row r="58" spans="1:28" ht="13" x14ac:dyDescent="0.3">
      <c r="B58" s="4" t="s">
        <v>40</v>
      </c>
    </row>
    <row r="85" spans="2:2" ht="13" x14ac:dyDescent="0.3">
      <c r="B85" s="4" t="s">
        <v>41</v>
      </c>
    </row>
    <row r="115" spans="1:28" ht="13" x14ac:dyDescent="0.3">
      <c r="A115" s="3"/>
      <c r="B115" s="2">
        <v>2004</v>
      </c>
      <c r="C115" s="2">
        <v>2005</v>
      </c>
      <c r="D115" s="2">
        <v>2006</v>
      </c>
      <c r="E115" s="2">
        <v>2007</v>
      </c>
      <c r="F115" s="2">
        <v>2008</v>
      </c>
      <c r="G115" s="2">
        <v>2009</v>
      </c>
      <c r="H115" s="2">
        <v>2010</v>
      </c>
      <c r="I115" s="2">
        <v>2011</v>
      </c>
      <c r="J115" s="2">
        <v>2012</v>
      </c>
      <c r="K115" s="2">
        <v>2013</v>
      </c>
      <c r="L115" s="2">
        <v>2014</v>
      </c>
      <c r="M115" s="2">
        <v>2015</v>
      </c>
      <c r="N115" s="2">
        <v>2016</v>
      </c>
      <c r="O115" s="2">
        <v>2017</v>
      </c>
      <c r="P115" s="2">
        <v>2018</v>
      </c>
      <c r="Q115" s="2">
        <v>2019</v>
      </c>
      <c r="R115" s="2">
        <v>2020</v>
      </c>
      <c r="S115" s="2">
        <v>2021</v>
      </c>
      <c r="T115" s="2">
        <v>2022</v>
      </c>
      <c r="U115" s="2">
        <v>2023</v>
      </c>
      <c r="V115" s="2">
        <v>2024</v>
      </c>
      <c r="W115" s="2">
        <v>2025</v>
      </c>
      <c r="X115" s="2">
        <v>2026</v>
      </c>
      <c r="Y115" s="2">
        <v>2027</v>
      </c>
      <c r="Z115" s="2">
        <v>2028</v>
      </c>
      <c r="AA115" s="2">
        <v>2029</v>
      </c>
      <c r="AB115" s="2">
        <v>2030</v>
      </c>
    </row>
    <row r="116" spans="1:28" x14ac:dyDescent="0.25">
      <c r="A116" t="s">
        <v>42</v>
      </c>
      <c r="B116" s="12">
        <v>8.5815932119096869E-2</v>
      </c>
      <c r="C116" s="12">
        <v>8.8172986487268221E-2</v>
      </c>
      <c r="D116" s="12">
        <v>8.7503378665733753E-2</v>
      </c>
      <c r="E116" s="12">
        <v>7.8792649195689235E-2</v>
      </c>
      <c r="F116" s="12">
        <v>8.6592319533024029E-2</v>
      </c>
      <c r="G116" s="12">
        <v>9.0123013840171684E-2</v>
      </c>
      <c r="H116" s="12">
        <v>8.3600295451441098E-2</v>
      </c>
      <c r="I116" s="12">
        <v>7.8162357552082812E-2</v>
      </c>
      <c r="J116" s="12">
        <v>7.7381641277232752E-2</v>
      </c>
      <c r="K116" s="12">
        <v>7.7612357253770484E-2</v>
      </c>
      <c r="L116" s="12">
        <v>7.2889180706461706E-2</v>
      </c>
      <c r="M116" s="12">
        <v>7.5603434028567229E-2</v>
      </c>
      <c r="N116" s="12">
        <v>7.4959789289718956E-2</v>
      </c>
      <c r="O116" s="12">
        <v>7.644821560569956E-2</v>
      </c>
      <c r="P116" s="12">
        <v>8.0416435561194183E-2</v>
      </c>
      <c r="Q116" s="12">
        <v>8.121139834925406E-2</v>
      </c>
      <c r="R116" s="12">
        <v>8.4369868928508576E-2</v>
      </c>
      <c r="S116" s="12">
        <v>7.9666429291680052E-2</v>
      </c>
      <c r="T116" s="12">
        <v>7.5349170776394775E-2</v>
      </c>
      <c r="U116" s="12">
        <v>8.1714779489961475E-2</v>
      </c>
      <c r="V116" s="12">
        <v>7.9874710727601411E-2</v>
      </c>
      <c r="W116" s="12">
        <v>8.0765482248315798E-2</v>
      </c>
      <c r="X116" s="12">
        <v>7.9783962517413487E-2</v>
      </c>
      <c r="Y116" s="12">
        <v>7.8402945196619611E-2</v>
      </c>
      <c r="Z116" s="12">
        <v>7.8497474666470016E-2</v>
      </c>
      <c r="AA116" s="12">
        <v>7.7486148285043896E-2</v>
      </c>
      <c r="AB116" s="12">
        <v>7.582686259196654E-2</v>
      </c>
    </row>
    <row r="117" spans="1:28" x14ac:dyDescent="0.25">
      <c r="A117" t="s">
        <v>43</v>
      </c>
      <c r="B117" s="12">
        <v>8.5500986781216495E-2</v>
      </c>
      <c r="C117" s="12">
        <v>8.5181630753088045E-2</v>
      </c>
      <c r="D117" s="12">
        <v>8.6922064863477824E-2</v>
      </c>
      <c r="E117" s="12">
        <v>8.27671539895901E-2</v>
      </c>
      <c r="F117" s="12">
        <v>9.5425755381120442E-2</v>
      </c>
      <c r="G117" s="12">
        <v>9.5721072925633324E-2</v>
      </c>
      <c r="H117" s="12">
        <v>8.1489246359305489E-2</v>
      </c>
      <c r="I117" s="12">
        <v>7.5908143777522488E-2</v>
      </c>
      <c r="J117" s="12">
        <v>7.8455637626257138E-2</v>
      </c>
      <c r="K117" s="12">
        <v>8.0644069310524036E-2</v>
      </c>
      <c r="L117" s="12">
        <v>7.3843457436883198E-2</v>
      </c>
      <c r="M117" s="12">
        <v>7.3271374331369446E-2</v>
      </c>
      <c r="N117" s="12">
        <v>7.4364418028544071E-2</v>
      </c>
      <c r="O117" s="12">
        <v>7.8837403177866597E-2</v>
      </c>
      <c r="P117" s="12">
        <v>7.9517993057280092E-2</v>
      </c>
      <c r="Q117" s="12">
        <v>8.1892390499803444E-2</v>
      </c>
      <c r="R117" s="12">
        <v>8.4920813282817614E-2</v>
      </c>
      <c r="S117" s="12">
        <v>8.3990031003424115E-2</v>
      </c>
      <c r="T117" s="12">
        <v>7.8082121093329807E-2</v>
      </c>
      <c r="U117" s="12">
        <v>8.4465657438433581E-2</v>
      </c>
      <c r="V117" s="12">
        <v>8.3452371549603721E-2</v>
      </c>
      <c r="W117" s="12">
        <v>8.2015121419275139E-2</v>
      </c>
      <c r="X117" s="12">
        <v>8.0736863478190354E-2</v>
      </c>
      <c r="Y117" s="12">
        <v>7.9635224157040996E-2</v>
      </c>
      <c r="Z117" s="12">
        <v>7.9500467250020315E-2</v>
      </c>
      <c r="AA117" s="12">
        <v>7.9722361202117523E-2</v>
      </c>
      <c r="AB117" s="12">
        <v>7.7360953747492578E-2</v>
      </c>
    </row>
    <row r="147" spans="2:2" ht="13" x14ac:dyDescent="0.3">
      <c r="B147" s="4" t="s">
        <v>44</v>
      </c>
    </row>
  </sheetData>
  <conditionalFormatting sqref="B51:AB5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2:AB5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3:AB5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4:AB5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5:AB55">
    <cfRule type="colorScale" priority="2">
      <colorScale>
        <cfvo type="min"/>
        <cfvo type="max"/>
        <color rgb="FFFCFCFF"/>
        <color rgb="FF63BE7B"/>
      </colorScale>
    </cfRule>
  </conditionalFormatting>
  <conditionalFormatting sqref="B56:AB5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suvi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Andrus Jõgi</dc:creator>
  <cp:lastModifiedBy>Andrus Jõgi</cp:lastModifiedBy>
  <dcterms:created xsi:type="dcterms:W3CDTF">2026-09-09T10:12:46Z</dcterms:created>
  <dcterms:modified xsi:type="dcterms:W3CDTF">2026-09-14T12:21:27Z</dcterms:modified>
</cp:coreProperties>
</file>